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75" yWindow="-120" windowWidth="10305" windowHeight="8040" tabRatio="630" activeTab="3"/>
  </bookViews>
  <sheets>
    <sheet name="表紙" sheetId="22" r:id="rId1"/>
    <sheet name="免責について" sheetId="23" r:id="rId2"/>
    <sheet name="市・郡" sheetId="9" r:id="rId3"/>
    <sheet name="市内河" sheetId="4" r:id="rId4"/>
    <sheet name="市内朝・読・毎" sheetId="5" r:id="rId5"/>
    <sheet name="市内日・産" sheetId="19" r:id="rId6"/>
    <sheet name="近郊" sheetId="6" r:id="rId7"/>
    <sheet name="仙南" sheetId="7" r:id="rId8"/>
    <sheet name="大崎" sheetId="8" r:id="rId9"/>
    <sheet name="石巻" sheetId="3" r:id="rId10"/>
    <sheet name="栗原" sheetId="2" r:id="rId11"/>
    <sheet name="気仙沼" sheetId="1" r:id="rId12"/>
    <sheet name="市内近郊夕刊" sheetId="14" r:id="rId13"/>
    <sheet name="河北PP部数" sheetId="21" r:id="rId14"/>
  </sheets>
  <definedNames>
    <definedName name="_xlnm.Print_Area" localSheetId="13">河北PP部数!$A$1:$Z$38</definedName>
    <definedName name="_xlnm.Print_Area" localSheetId="11">気仙沼!$A$1:$AB$36</definedName>
    <definedName name="_xlnm.Print_Area" localSheetId="6">近郊!$A$1:$AB$33</definedName>
    <definedName name="_xlnm.Print_Area" localSheetId="10">栗原!$A$1:$AB$29</definedName>
    <definedName name="_xlnm.Print_Area" localSheetId="2">市・郡!$A$1:$R$42</definedName>
    <definedName name="_xlnm.Print_Area" localSheetId="3">市内河!$A$1:$Z$37</definedName>
    <definedName name="_xlnm.Print_Area" localSheetId="12">市内近郊夕刊!$A$1:$Z$41</definedName>
    <definedName name="_xlnm.Print_Area" localSheetId="4">市内朝・読・毎!$A$1:$Z$35</definedName>
    <definedName name="_xlnm.Print_Area" localSheetId="5">市内日・産!$A$1:$Z$36</definedName>
    <definedName name="_xlnm.Print_Area" localSheetId="9">石巻!$A$1:$AB$38</definedName>
    <definedName name="_xlnm.Print_Area" localSheetId="8">大崎!$A$1:$AB$32</definedName>
    <definedName name="_xlnm.Print_Area" localSheetId="1">免責について!$A$1:$CG$33</definedName>
  </definedNames>
  <calcPr calcId="145621"/>
</workbook>
</file>

<file path=xl/calcChain.xml><?xml version="1.0" encoding="utf-8"?>
<calcChain xmlns="http://schemas.openxmlformats.org/spreadsheetml/2006/main">
  <c r="V21" i="14" l="1"/>
  <c r="V21" i="21" l="1"/>
  <c r="W16" i="21"/>
  <c r="F28" i="9" l="1"/>
  <c r="V20" i="4" l="1"/>
  <c r="X33" i="21" l="1"/>
  <c r="W33" i="21" l="1"/>
  <c r="T33" i="21" l="1"/>
  <c r="V33" i="21"/>
  <c r="N30" i="19" l="1"/>
  <c r="F30" i="19" l="1"/>
  <c r="M5" i="9" s="1"/>
  <c r="D30" i="19"/>
  <c r="L5" i="9" s="1"/>
  <c r="E29" i="9" l="1"/>
  <c r="D29" i="9"/>
  <c r="E22" i="9"/>
  <c r="D22" i="9"/>
  <c r="E14" i="9"/>
  <c r="D14" i="9"/>
  <c r="E8" i="9"/>
  <c r="C8" i="9" s="1"/>
  <c r="D8" i="9"/>
  <c r="B8" i="9" s="1"/>
  <c r="M4" i="7" l="1"/>
  <c r="U4" i="5"/>
  <c r="E15" i="9"/>
  <c r="V28" i="14" l="1"/>
  <c r="T28" i="14"/>
  <c r="A2" i="21"/>
  <c r="A3" i="21"/>
  <c r="W17" i="21"/>
  <c r="W18" i="21"/>
  <c r="W19" i="21"/>
  <c r="W20" i="21"/>
  <c r="T21" i="21"/>
  <c r="T34" i="21" s="1"/>
  <c r="V34" i="21"/>
  <c r="S3" i="21" s="1"/>
  <c r="X21" i="21"/>
  <c r="X34" i="21" s="1"/>
  <c r="S4" i="21" s="1"/>
  <c r="A2" i="14"/>
  <c r="A3" i="14"/>
  <c r="T21" i="14"/>
  <c r="L35" i="14"/>
  <c r="N35" i="14"/>
  <c r="A1" i="1"/>
  <c r="D1" i="1"/>
  <c r="N1" i="1"/>
  <c r="A2" i="1"/>
  <c r="C2" i="1"/>
  <c r="H2" i="1"/>
  <c r="L2" i="1"/>
  <c r="P2" i="1"/>
  <c r="V2" i="1"/>
  <c r="X2" i="1"/>
  <c r="D4" i="1"/>
  <c r="M4" i="1"/>
  <c r="V4" i="1"/>
  <c r="D5" i="1"/>
  <c r="H5" i="1"/>
  <c r="M5" i="1"/>
  <c r="E27" i="1"/>
  <c r="F27" i="1"/>
  <c r="I27" i="1"/>
  <c r="J27" i="1"/>
  <c r="M27" i="1"/>
  <c r="N27" i="1"/>
  <c r="U27" i="1"/>
  <c r="V27" i="1"/>
  <c r="Y27" i="1"/>
  <c r="Z27" i="1"/>
  <c r="A1" i="2"/>
  <c r="D1" i="2"/>
  <c r="N1" i="2"/>
  <c r="A2" i="2"/>
  <c r="C2" i="2"/>
  <c r="H2" i="2"/>
  <c r="L2" i="2"/>
  <c r="P2" i="2"/>
  <c r="V2" i="2"/>
  <c r="X2" i="2"/>
  <c r="D4" i="2"/>
  <c r="M4" i="2"/>
  <c r="V4" i="2"/>
  <c r="D5" i="2"/>
  <c r="H5" i="2"/>
  <c r="M5" i="2"/>
  <c r="E16" i="2"/>
  <c r="D16" i="9" s="1"/>
  <c r="F16" i="2"/>
  <c r="E16" i="9" s="1"/>
  <c r="I16" i="2"/>
  <c r="F16" i="9" s="1"/>
  <c r="J16" i="2"/>
  <c r="G16" i="9" s="1"/>
  <c r="M16" i="2"/>
  <c r="H16" i="9" s="1"/>
  <c r="N16" i="2"/>
  <c r="U16" i="2"/>
  <c r="L16" i="9" s="1"/>
  <c r="V16" i="2"/>
  <c r="M16" i="9" s="1"/>
  <c r="A1" i="3"/>
  <c r="E1" i="3"/>
  <c r="N1" i="3"/>
  <c r="A2" i="3"/>
  <c r="C2" i="3"/>
  <c r="H2" i="3"/>
  <c r="L2" i="3"/>
  <c r="P2" i="3"/>
  <c r="V2" i="3"/>
  <c r="X2" i="3"/>
  <c r="D4" i="3"/>
  <c r="M4" i="3"/>
  <c r="V4" i="3"/>
  <c r="D5" i="3"/>
  <c r="H5" i="3"/>
  <c r="M5" i="3"/>
  <c r="E31" i="3"/>
  <c r="F31" i="3"/>
  <c r="I31" i="3"/>
  <c r="J31" i="3"/>
  <c r="M31" i="3"/>
  <c r="N31" i="3"/>
  <c r="Q31" i="3"/>
  <c r="R31" i="3"/>
  <c r="U31" i="3"/>
  <c r="V31" i="3"/>
  <c r="Y31" i="3"/>
  <c r="Z31" i="3"/>
  <c r="A1" i="8"/>
  <c r="D1" i="8"/>
  <c r="N1" i="8"/>
  <c r="A2" i="8"/>
  <c r="C2" i="8"/>
  <c r="H2" i="8"/>
  <c r="L2" i="8"/>
  <c r="P2" i="8"/>
  <c r="V2" i="8"/>
  <c r="X2" i="8"/>
  <c r="D4" i="8"/>
  <c r="M4" i="8"/>
  <c r="V4" i="8"/>
  <c r="D5" i="8"/>
  <c r="H5" i="8"/>
  <c r="M5" i="8"/>
  <c r="E24" i="8"/>
  <c r="F24" i="8"/>
  <c r="I24" i="8"/>
  <c r="J24" i="8"/>
  <c r="M24" i="8"/>
  <c r="N24" i="8"/>
  <c r="Q24" i="8"/>
  <c r="R24" i="8"/>
  <c r="U24" i="8"/>
  <c r="V24" i="8"/>
  <c r="Y24" i="8"/>
  <c r="Z24" i="8"/>
  <c r="A1" i="7"/>
  <c r="D1" i="7"/>
  <c r="N1" i="7"/>
  <c r="A2" i="7"/>
  <c r="C2" i="7"/>
  <c r="H2" i="7"/>
  <c r="L2" i="7"/>
  <c r="P2" i="7"/>
  <c r="V2" i="7"/>
  <c r="X2" i="7"/>
  <c r="D4" i="7"/>
  <c r="V4" i="7"/>
  <c r="D5" i="7"/>
  <c r="H5" i="7"/>
  <c r="M5" i="7"/>
  <c r="E23" i="7"/>
  <c r="F23" i="7"/>
  <c r="I23" i="7"/>
  <c r="J23" i="7"/>
  <c r="M23" i="7"/>
  <c r="N23" i="7"/>
  <c r="A1" i="6"/>
  <c r="D1" i="6"/>
  <c r="N1" i="6"/>
  <c r="A2" i="6"/>
  <c r="C2" i="6"/>
  <c r="H2" i="6"/>
  <c r="L2" i="6"/>
  <c r="P2" i="6"/>
  <c r="V2" i="6"/>
  <c r="X2" i="6"/>
  <c r="D4" i="6"/>
  <c r="M4" i="6"/>
  <c r="V4" i="6"/>
  <c r="D5" i="6"/>
  <c r="H5" i="6"/>
  <c r="M5" i="6"/>
  <c r="E26" i="6"/>
  <c r="F26" i="6"/>
  <c r="I26" i="6"/>
  <c r="J26" i="6"/>
  <c r="M26" i="6"/>
  <c r="N26" i="6"/>
  <c r="Q26" i="6"/>
  <c r="R26" i="6"/>
  <c r="U26" i="6"/>
  <c r="V26" i="6"/>
  <c r="Y26" i="6"/>
  <c r="Z26" i="6"/>
  <c r="A1" i="19"/>
  <c r="D1" i="19"/>
  <c r="N1" i="19"/>
  <c r="A2" i="19"/>
  <c r="C2" i="19"/>
  <c r="G2" i="19"/>
  <c r="L2" i="19"/>
  <c r="O2" i="19"/>
  <c r="U2" i="19"/>
  <c r="W2" i="19"/>
  <c r="D4" i="19"/>
  <c r="N4" i="19"/>
  <c r="U4" i="19"/>
  <c r="D5" i="19"/>
  <c r="H5" i="19"/>
  <c r="N5" i="19"/>
  <c r="L30" i="19"/>
  <c r="N5" i="9" s="1"/>
  <c r="R3" i="19"/>
  <c r="A1" i="5"/>
  <c r="D1" i="5"/>
  <c r="N1" i="5"/>
  <c r="C2" i="5"/>
  <c r="G2" i="5"/>
  <c r="L2" i="5"/>
  <c r="O2" i="5"/>
  <c r="U2" i="5"/>
  <c r="W2" i="5"/>
  <c r="D4" i="5"/>
  <c r="N4" i="5"/>
  <c r="D5" i="5"/>
  <c r="H5" i="5"/>
  <c r="N5" i="5"/>
  <c r="D30" i="5"/>
  <c r="F5" i="9" s="1"/>
  <c r="F30" i="5"/>
  <c r="G5" i="9" s="1"/>
  <c r="L30" i="5"/>
  <c r="H5" i="9" s="1"/>
  <c r="N30" i="5"/>
  <c r="I5" i="9" s="1"/>
  <c r="T30" i="5"/>
  <c r="J5" i="9" s="1"/>
  <c r="V30" i="5"/>
  <c r="K5" i="9" s="1"/>
  <c r="W16" i="4"/>
  <c r="W17" i="4"/>
  <c r="W18" i="4"/>
  <c r="W19" i="4"/>
  <c r="T20" i="4"/>
  <c r="T30" i="4"/>
  <c r="V30" i="4"/>
  <c r="C1" i="9"/>
  <c r="J1" i="9"/>
  <c r="B2" i="9"/>
  <c r="F2" i="9"/>
  <c r="I2" i="9"/>
  <c r="L2" i="9"/>
  <c r="P2" i="9"/>
  <c r="D6" i="9"/>
  <c r="E6" i="9"/>
  <c r="F6" i="9"/>
  <c r="G6" i="9"/>
  <c r="H6" i="9"/>
  <c r="I6" i="9"/>
  <c r="J6" i="9"/>
  <c r="K6" i="9"/>
  <c r="N6" i="9"/>
  <c r="O6" i="9"/>
  <c r="D7" i="9"/>
  <c r="E7" i="9"/>
  <c r="F7" i="9"/>
  <c r="G7" i="9"/>
  <c r="H7" i="9"/>
  <c r="I7" i="9"/>
  <c r="J7" i="9"/>
  <c r="K7" i="9"/>
  <c r="L7" i="9"/>
  <c r="M7" i="9"/>
  <c r="D9" i="9"/>
  <c r="E9" i="9"/>
  <c r="F9" i="9"/>
  <c r="G9" i="9"/>
  <c r="H9" i="9"/>
  <c r="I9" i="9"/>
  <c r="L9" i="9"/>
  <c r="M9" i="9"/>
  <c r="D10" i="9"/>
  <c r="E10" i="9"/>
  <c r="F10" i="9"/>
  <c r="G10" i="9"/>
  <c r="H10" i="9"/>
  <c r="I10" i="9"/>
  <c r="L10" i="9"/>
  <c r="M10" i="9"/>
  <c r="D11" i="9"/>
  <c r="E11" i="9"/>
  <c r="F11" i="9"/>
  <c r="G11" i="9"/>
  <c r="H11" i="9"/>
  <c r="I11" i="9"/>
  <c r="D12" i="9"/>
  <c r="E12" i="9"/>
  <c r="F12" i="9"/>
  <c r="G12" i="9"/>
  <c r="H12" i="9"/>
  <c r="I12" i="9"/>
  <c r="D13" i="9"/>
  <c r="E13" i="9"/>
  <c r="F13" i="9"/>
  <c r="G13" i="9"/>
  <c r="H13" i="9"/>
  <c r="I13" i="9"/>
  <c r="L13" i="9"/>
  <c r="M13" i="9"/>
  <c r="Q13" i="9"/>
  <c r="R13" i="9"/>
  <c r="F14" i="9"/>
  <c r="G14" i="9"/>
  <c r="H14" i="9"/>
  <c r="I14" i="9"/>
  <c r="L14" i="9"/>
  <c r="M14" i="9"/>
  <c r="N14" i="9"/>
  <c r="O14" i="9"/>
  <c r="Q14" i="9"/>
  <c r="R14" i="9"/>
  <c r="D15" i="9"/>
  <c r="C15" i="9"/>
  <c r="F15" i="9"/>
  <c r="D17" i="9"/>
  <c r="E17" i="9"/>
  <c r="F17" i="9"/>
  <c r="G17" i="9"/>
  <c r="H17" i="9"/>
  <c r="I17" i="9"/>
  <c r="L17" i="9"/>
  <c r="M17" i="9"/>
  <c r="Q17" i="9"/>
  <c r="R17" i="9"/>
  <c r="D18" i="9"/>
  <c r="E18" i="9"/>
  <c r="G18" i="9"/>
  <c r="H18" i="9"/>
  <c r="I18" i="9"/>
  <c r="D21" i="9"/>
  <c r="E21" i="9"/>
  <c r="F21" i="9"/>
  <c r="G21" i="9"/>
  <c r="H21" i="9"/>
  <c r="I21" i="9"/>
  <c r="B22" i="9"/>
  <c r="C22" i="9"/>
  <c r="D24" i="9"/>
  <c r="E24" i="9"/>
  <c r="F24" i="9"/>
  <c r="G24" i="9"/>
  <c r="H24" i="9"/>
  <c r="I24" i="9"/>
  <c r="D25" i="9"/>
  <c r="B25" i="9" s="1"/>
  <c r="E25" i="9"/>
  <c r="C25" i="9" s="1"/>
  <c r="D26" i="9"/>
  <c r="E26" i="9"/>
  <c r="F26" i="9"/>
  <c r="G26" i="9"/>
  <c r="H26" i="9"/>
  <c r="I26" i="9"/>
  <c r="D27" i="9"/>
  <c r="E27" i="9"/>
  <c r="F27" i="9"/>
  <c r="G27" i="9"/>
  <c r="H27" i="9"/>
  <c r="I27" i="9"/>
  <c r="L27" i="9"/>
  <c r="L31" i="9" s="1"/>
  <c r="M27" i="9"/>
  <c r="M31" i="9" s="1"/>
  <c r="D28" i="9"/>
  <c r="E28" i="9"/>
  <c r="G28" i="9"/>
  <c r="H28" i="9"/>
  <c r="I28" i="9"/>
  <c r="H29" i="9"/>
  <c r="B29" i="9" s="1"/>
  <c r="I29" i="9"/>
  <c r="C29" i="9" s="1"/>
  <c r="D30" i="9"/>
  <c r="B30" i="9" s="1"/>
  <c r="E30" i="9"/>
  <c r="C30" i="9" s="1"/>
  <c r="J31" i="9"/>
  <c r="K31" i="9"/>
  <c r="B18" i="9" l="1"/>
  <c r="Q19" i="9"/>
  <c r="Q33" i="9" s="1"/>
  <c r="S3" i="6"/>
  <c r="V35" i="14"/>
  <c r="R4" i="14" s="1"/>
  <c r="R2" i="14" s="1"/>
  <c r="W21" i="21"/>
  <c r="W34" i="21" s="1"/>
  <c r="B12" i="9"/>
  <c r="B28" i="9"/>
  <c r="B7" i="9"/>
  <c r="N19" i="9"/>
  <c r="N33" i="9" s="1"/>
  <c r="B27" i="1"/>
  <c r="R19" i="9"/>
  <c r="R33" i="9" s="1"/>
  <c r="B26" i="6"/>
  <c r="F31" i="9"/>
  <c r="J19" i="9"/>
  <c r="J33" i="9" s="1"/>
  <c r="C28" i="9"/>
  <c r="C27" i="9"/>
  <c r="B21" i="9"/>
  <c r="C18" i="9"/>
  <c r="B15" i="9"/>
  <c r="S3" i="7"/>
  <c r="S3" i="2"/>
  <c r="B27" i="9"/>
  <c r="B9" i="9"/>
  <c r="B17" i="9"/>
  <c r="B10" i="9"/>
  <c r="L19" i="9"/>
  <c r="L33" i="9" s="1"/>
  <c r="H31" i="9"/>
  <c r="B16" i="9"/>
  <c r="C21" i="9"/>
  <c r="C13" i="9"/>
  <c r="B6" i="9"/>
  <c r="B24" i="9"/>
  <c r="C12" i="9"/>
  <c r="T35" i="14"/>
  <c r="D36" i="9" s="1"/>
  <c r="B36" i="9" s="1"/>
  <c r="B16" i="2"/>
  <c r="B31" i="3"/>
  <c r="B14" i="9"/>
  <c r="B24" i="8"/>
  <c r="B13" i="9"/>
  <c r="B26" i="9"/>
  <c r="B23" i="7"/>
  <c r="B11" i="9"/>
  <c r="D31" i="9"/>
  <c r="T31" i="4"/>
  <c r="D5" i="9" s="1"/>
  <c r="D19" i="9" s="1"/>
  <c r="H19" i="9"/>
  <c r="F19" i="9"/>
  <c r="G31" i="9"/>
  <c r="C10" i="9"/>
  <c r="C9" i="9"/>
  <c r="C7" i="9"/>
  <c r="C6" i="9"/>
  <c r="C24" i="9"/>
  <c r="C26" i="9"/>
  <c r="C11" i="9"/>
  <c r="S3" i="8"/>
  <c r="S3" i="3"/>
  <c r="C14" i="9"/>
  <c r="S3" i="1"/>
  <c r="C17" i="9"/>
  <c r="I16" i="9"/>
  <c r="C16" i="9" s="1"/>
  <c r="M19" i="9"/>
  <c r="M33" i="9" s="1"/>
  <c r="E31" i="9"/>
  <c r="I31" i="9"/>
  <c r="K19" i="9"/>
  <c r="K33" i="9" s="1"/>
  <c r="R3" i="5"/>
  <c r="R3" i="4"/>
  <c r="V31" i="4"/>
  <c r="E5" i="9" s="1"/>
  <c r="E19" i="9" s="1"/>
  <c r="O5" i="9"/>
  <c r="O19" i="9" s="1"/>
  <c r="O33" i="9" s="1"/>
  <c r="G19" i="9"/>
  <c r="E36" i="9" l="1"/>
  <c r="C36" i="9" s="1"/>
  <c r="H33" i="9"/>
  <c r="F33" i="9"/>
  <c r="S2" i="21"/>
  <c r="I19" i="9"/>
  <c r="I33" i="9" s="1"/>
  <c r="G33" i="9"/>
  <c r="C31" i="9"/>
  <c r="B31" i="9"/>
  <c r="D33" i="9"/>
  <c r="B5" i="9"/>
  <c r="B19" i="9" s="1"/>
  <c r="E33" i="9"/>
  <c r="R1" i="4"/>
  <c r="S1" i="1" s="1"/>
  <c r="C5" i="9"/>
  <c r="C19" i="9" s="1"/>
  <c r="C33" i="9" l="1"/>
  <c r="M2" i="9" s="1"/>
  <c r="B33" i="9"/>
  <c r="R1" i="19"/>
  <c r="S1" i="2"/>
  <c r="S1" i="6"/>
  <c r="S1" i="3"/>
  <c r="S1" i="7"/>
  <c r="R1" i="5"/>
  <c r="S1" i="8"/>
</calcChain>
</file>

<file path=xl/sharedStrings.xml><?xml version="1.0" encoding="utf-8"?>
<sst xmlns="http://schemas.openxmlformats.org/spreadsheetml/2006/main" count="1723" uniqueCount="737">
  <si>
    <t>広告主名</t>
  </si>
  <si>
    <t>サイズ</t>
  </si>
  <si>
    <t>地 区</t>
  </si>
  <si>
    <t>部数</t>
  </si>
  <si>
    <t>他紙</t>
  </si>
  <si>
    <t>気仙沼市</t>
  </si>
  <si>
    <t>気仙沼南</t>
  </si>
  <si>
    <t>気仙沼</t>
  </si>
  <si>
    <t>本吉郡</t>
  </si>
  <si>
    <t>合</t>
  </si>
  <si>
    <t>石越</t>
  </si>
  <si>
    <t>複</t>
  </si>
  <si>
    <t>新田</t>
  </si>
  <si>
    <t>東郷</t>
  </si>
  <si>
    <t>山成</t>
  </si>
  <si>
    <t>高石</t>
  </si>
  <si>
    <t>上沼三浦</t>
  </si>
  <si>
    <t>上沼大沢</t>
  </si>
  <si>
    <t>東和</t>
  </si>
  <si>
    <t>米谷</t>
  </si>
  <si>
    <t>豊里</t>
  </si>
  <si>
    <t>若柳</t>
  </si>
  <si>
    <t>一迫</t>
  </si>
  <si>
    <t>瀬峰</t>
  </si>
  <si>
    <t>計</t>
    <phoneticPr fontId="3"/>
  </si>
  <si>
    <t>大街道</t>
  </si>
  <si>
    <t>蛇田</t>
  </si>
  <si>
    <t>鹿妻</t>
  </si>
  <si>
    <t>広渕</t>
  </si>
  <si>
    <t>前谷地</t>
  </si>
  <si>
    <t>佳景山</t>
  </si>
  <si>
    <t>鹿又</t>
  </si>
  <si>
    <t>赤井</t>
  </si>
  <si>
    <t>矢本</t>
  </si>
  <si>
    <t>飯野川</t>
  </si>
  <si>
    <t>桃生</t>
  </si>
  <si>
    <t>牡鹿郡</t>
  </si>
  <si>
    <t>女川町</t>
  </si>
  <si>
    <t>鮎川</t>
  </si>
  <si>
    <t>大原</t>
  </si>
  <si>
    <t>古川</t>
  </si>
  <si>
    <t>鹿島台高橋</t>
  </si>
  <si>
    <t>遠田郡</t>
  </si>
  <si>
    <t>田尻</t>
  </si>
  <si>
    <t>小牛田</t>
  </si>
  <si>
    <t>涌谷町</t>
  </si>
  <si>
    <t>涌谷</t>
  </si>
  <si>
    <t>加美郡</t>
  </si>
  <si>
    <t>池月</t>
  </si>
  <si>
    <t>鳴子</t>
  </si>
  <si>
    <t>白石市</t>
  </si>
  <si>
    <t>白石</t>
  </si>
  <si>
    <t>柴田郡</t>
  </si>
  <si>
    <t>大河原町</t>
  </si>
  <si>
    <t>大河原</t>
  </si>
  <si>
    <t>柴田町</t>
  </si>
  <si>
    <t>村田町</t>
  </si>
  <si>
    <t>村田</t>
  </si>
  <si>
    <t>川崎町</t>
  </si>
  <si>
    <t>川崎</t>
  </si>
  <si>
    <t>角田市</t>
  </si>
  <si>
    <t>伊具郡</t>
  </si>
  <si>
    <t>大内</t>
  </si>
  <si>
    <t>亘理郡</t>
  </si>
  <si>
    <t>亘理町</t>
  </si>
  <si>
    <t>山下</t>
  </si>
  <si>
    <t>坂元</t>
  </si>
  <si>
    <t>清水沢</t>
  </si>
  <si>
    <t>新富町</t>
  </si>
  <si>
    <t>塩釜市</t>
  </si>
  <si>
    <t>東塩釜</t>
  </si>
  <si>
    <t>多賀城</t>
  </si>
  <si>
    <t>多賀城市</t>
  </si>
  <si>
    <t>東部</t>
  </si>
  <si>
    <t>西部</t>
  </si>
  <si>
    <t>宮城郡</t>
  </si>
  <si>
    <t>七ヶ浜町</t>
  </si>
  <si>
    <t>松島町</t>
  </si>
  <si>
    <t>利府町</t>
  </si>
  <si>
    <t>利府</t>
  </si>
  <si>
    <t>黒川郡</t>
  </si>
  <si>
    <t>大郷町</t>
  </si>
  <si>
    <t>大郷</t>
  </si>
  <si>
    <t>大衡村</t>
  </si>
  <si>
    <t>吉岡</t>
  </si>
  <si>
    <t>富谷町</t>
  </si>
  <si>
    <t>富谷</t>
  </si>
  <si>
    <t>名取</t>
  </si>
  <si>
    <t>名取市</t>
  </si>
  <si>
    <t>南名取</t>
  </si>
  <si>
    <t>岩沼市</t>
  </si>
  <si>
    <t>仙台市</t>
  </si>
  <si>
    <t>大崎ﾀｲﾑｽ</t>
  </si>
  <si>
    <t>石巻市</t>
  </si>
  <si>
    <t>石巻日日</t>
  </si>
  <si>
    <t>三陸新報</t>
  </si>
  <si>
    <t>市部合計</t>
  </si>
  <si>
    <t>刈田郡</t>
  </si>
  <si>
    <t>郡部合計</t>
  </si>
  <si>
    <t>宮城県合計</t>
  </si>
  <si>
    <t>宮城県</t>
    <rPh sb="0" eb="3">
      <t>ミヤギケン</t>
    </rPh>
    <phoneticPr fontId="3"/>
  </si>
  <si>
    <t>市郡別集計</t>
    <rPh sb="0" eb="1">
      <t>シ</t>
    </rPh>
    <rPh sb="1" eb="2">
      <t>グン</t>
    </rPh>
    <rPh sb="2" eb="3">
      <t>ベツ</t>
    </rPh>
    <rPh sb="3" eb="5">
      <t>シュウケイ</t>
    </rPh>
    <phoneticPr fontId="3"/>
  </si>
  <si>
    <t>合計</t>
    <rPh sb="0" eb="2">
      <t>ゴウケイ</t>
    </rPh>
    <phoneticPr fontId="3"/>
  </si>
  <si>
    <t>頁枚数</t>
    <rPh sb="0" eb="1">
      <t>ページ</t>
    </rPh>
    <rPh sb="1" eb="3">
      <t>マイスウ</t>
    </rPh>
    <phoneticPr fontId="3"/>
  </si>
  <si>
    <t>折込日</t>
    <rPh sb="0" eb="2">
      <t>オリコミ</t>
    </rPh>
    <rPh sb="2" eb="3">
      <t>ヒ</t>
    </rPh>
    <phoneticPr fontId="3"/>
  </si>
  <si>
    <t>塩釜市に含む</t>
    <rPh sb="0" eb="3">
      <t>シオガマシ</t>
    </rPh>
    <rPh sb="4" eb="5">
      <t>フク</t>
    </rPh>
    <phoneticPr fontId="3"/>
  </si>
  <si>
    <t>白石市に含む</t>
    <rPh sb="0" eb="2">
      <t>シロイシ</t>
    </rPh>
    <rPh sb="2" eb="3">
      <t>シ</t>
    </rPh>
    <rPh sb="4" eb="5">
      <t>フク</t>
    </rPh>
    <phoneticPr fontId="3"/>
  </si>
  <si>
    <t>石巻</t>
    <rPh sb="0" eb="2">
      <t>イシノマキ</t>
    </rPh>
    <phoneticPr fontId="3"/>
  </si>
  <si>
    <t>山元町</t>
    <rPh sb="1" eb="2">
      <t>モト</t>
    </rPh>
    <phoneticPr fontId="3"/>
  </si>
  <si>
    <t>仙台東</t>
    <rPh sb="0" eb="2">
      <t>センダイ</t>
    </rPh>
    <rPh sb="2" eb="3">
      <t>ヒガシ</t>
    </rPh>
    <phoneticPr fontId="3"/>
  </si>
  <si>
    <t>仙台中央</t>
    <rPh sb="0" eb="2">
      <t>センダイ</t>
    </rPh>
    <rPh sb="2" eb="4">
      <t>チュウオウ</t>
    </rPh>
    <phoneticPr fontId="3"/>
  </si>
  <si>
    <t>八幡</t>
    <rPh sb="0" eb="2">
      <t>ハチマン</t>
    </rPh>
    <phoneticPr fontId="3"/>
  </si>
  <si>
    <t>※　角田市内の日本経済新聞は読売新聞角田店が取り扱っております。</t>
    <rPh sb="2" eb="4">
      <t>カクダ</t>
    </rPh>
    <rPh sb="4" eb="6">
      <t>シナイ</t>
    </rPh>
    <rPh sb="7" eb="9">
      <t>ニホン</t>
    </rPh>
    <rPh sb="9" eb="11">
      <t>ケイザイ</t>
    </rPh>
    <rPh sb="11" eb="13">
      <t>シンブン</t>
    </rPh>
    <rPh sb="14" eb="16">
      <t>ヨミウリ</t>
    </rPh>
    <rPh sb="16" eb="18">
      <t>シンブン</t>
    </rPh>
    <rPh sb="18" eb="20">
      <t>カクダ</t>
    </rPh>
    <rPh sb="20" eb="21">
      <t>テン</t>
    </rPh>
    <rPh sb="22" eb="23">
      <t>ト</t>
    </rPh>
    <rPh sb="24" eb="25">
      <t>アツカ</t>
    </rPh>
    <phoneticPr fontId="3"/>
  </si>
  <si>
    <t>岩沼</t>
    <phoneticPr fontId="3"/>
  </si>
  <si>
    <t>担当者</t>
    <rPh sb="0" eb="3">
      <t>タントウシャ</t>
    </rPh>
    <phoneticPr fontId="3"/>
  </si>
  <si>
    <t>他紙（大崎タイムス、石巻日日新聞、三陸新報）については、各新聞販売店からの申告部数になります。</t>
  </si>
  <si>
    <t/>
  </si>
  <si>
    <t>受注No.</t>
    <rPh sb="0" eb="2">
      <t>ジュチュウ</t>
    </rPh>
    <phoneticPr fontId="3"/>
  </si>
  <si>
    <t>印刷所</t>
    <rPh sb="0" eb="2">
      <t>インサツ</t>
    </rPh>
    <rPh sb="2" eb="3">
      <t>バショ</t>
    </rPh>
    <phoneticPr fontId="3"/>
  </si>
  <si>
    <t>納品日</t>
    <rPh sb="0" eb="3">
      <t>ノウヒンビ</t>
    </rPh>
    <phoneticPr fontId="3"/>
  </si>
  <si>
    <t>販売店名</t>
    <rPh sb="0" eb="3">
      <t>ハンバイテン</t>
    </rPh>
    <rPh sb="3" eb="4">
      <t>ナ</t>
    </rPh>
    <phoneticPr fontId="3"/>
  </si>
  <si>
    <t>部 数</t>
    <rPh sb="0" eb="3">
      <t>ブスウ</t>
    </rPh>
    <phoneticPr fontId="3"/>
  </si>
  <si>
    <t>折込部数</t>
    <rPh sb="0" eb="2">
      <t>オリコミ</t>
    </rPh>
    <rPh sb="2" eb="4">
      <t>ブスウ</t>
    </rPh>
    <phoneticPr fontId="3"/>
  </si>
  <si>
    <t>区別</t>
    <rPh sb="0" eb="2">
      <t>クベツ</t>
    </rPh>
    <phoneticPr fontId="3"/>
  </si>
  <si>
    <t>No</t>
    <phoneticPr fontId="3"/>
  </si>
  <si>
    <t>複</t>
    <rPh sb="0" eb="1">
      <t>フク</t>
    </rPh>
    <phoneticPr fontId="3"/>
  </si>
  <si>
    <t>合</t>
    <rPh sb="0" eb="1">
      <t>ゴウ</t>
    </rPh>
    <phoneticPr fontId="3"/>
  </si>
  <si>
    <t>南小泉</t>
    <rPh sb="0" eb="1">
      <t>ミナミ</t>
    </rPh>
    <rPh sb="1" eb="2">
      <t>コ</t>
    </rPh>
    <rPh sb="2" eb="3">
      <t>イズミ</t>
    </rPh>
    <phoneticPr fontId="3"/>
  </si>
  <si>
    <t>長町南</t>
    <rPh sb="0" eb="1">
      <t>ナガマ</t>
    </rPh>
    <rPh sb="1" eb="2">
      <t>マチ</t>
    </rPh>
    <rPh sb="2" eb="3">
      <t>ミナミ</t>
    </rPh>
    <phoneticPr fontId="3"/>
  </si>
  <si>
    <t>八木山</t>
    <rPh sb="0" eb="1">
      <t>ハチ</t>
    </rPh>
    <rPh sb="1" eb="2">
      <t>キ</t>
    </rPh>
    <rPh sb="2" eb="3">
      <t>ヤマ</t>
    </rPh>
    <phoneticPr fontId="3"/>
  </si>
  <si>
    <t>西多賀</t>
    <rPh sb="0" eb="1">
      <t>ニシ</t>
    </rPh>
    <rPh sb="1" eb="3">
      <t>タガ</t>
    </rPh>
    <phoneticPr fontId="3"/>
  </si>
  <si>
    <t>小    計</t>
    <rPh sb="0" eb="6">
      <t>ショウケイ</t>
    </rPh>
    <phoneticPr fontId="3"/>
  </si>
  <si>
    <t>那智が丘</t>
    <rPh sb="0" eb="1">
      <t>ナハ</t>
    </rPh>
    <rPh sb="1" eb="2">
      <t>チ</t>
    </rPh>
    <rPh sb="3" eb="4">
      <t>オカ</t>
    </rPh>
    <phoneticPr fontId="3"/>
  </si>
  <si>
    <t>四郎丸</t>
    <rPh sb="0" eb="1">
      <t>ヨン</t>
    </rPh>
    <rPh sb="1" eb="2">
      <t>ロウ</t>
    </rPh>
    <rPh sb="2" eb="3">
      <t>マル</t>
    </rPh>
    <phoneticPr fontId="3"/>
  </si>
  <si>
    <t>泉松陵</t>
    <rPh sb="0" eb="1">
      <t>イズミ</t>
    </rPh>
    <rPh sb="1" eb="2">
      <t>マツイ</t>
    </rPh>
    <rPh sb="2" eb="3">
      <t>リョウ</t>
    </rPh>
    <phoneticPr fontId="3"/>
  </si>
  <si>
    <t>泉寺岡</t>
    <rPh sb="0" eb="1">
      <t>イズミ</t>
    </rPh>
    <rPh sb="1" eb="3">
      <t>テラオカ</t>
    </rPh>
    <phoneticPr fontId="3"/>
  </si>
  <si>
    <t>合    計</t>
    <rPh sb="0" eb="6">
      <t>ゴウケイ</t>
    </rPh>
    <phoneticPr fontId="3"/>
  </si>
  <si>
    <t>No</t>
    <phoneticPr fontId="3"/>
  </si>
  <si>
    <t>泉中山</t>
    <rPh sb="0" eb="1">
      <t>イズミ</t>
    </rPh>
    <rPh sb="1" eb="3">
      <t>ナカヤマ</t>
    </rPh>
    <phoneticPr fontId="3"/>
  </si>
  <si>
    <t>八乙女</t>
    <rPh sb="0" eb="1">
      <t>ハチ</t>
    </rPh>
    <rPh sb="1" eb="3">
      <t>オトメ</t>
    </rPh>
    <phoneticPr fontId="3"/>
  </si>
  <si>
    <t>東仙台</t>
    <rPh sb="0" eb="3">
      <t>ヒガシセンダイ</t>
    </rPh>
    <phoneticPr fontId="3"/>
  </si>
  <si>
    <t>宮城野</t>
    <rPh sb="0" eb="2">
      <t>ミヤギ</t>
    </rPh>
    <rPh sb="2" eb="3">
      <t>ノ</t>
    </rPh>
    <phoneticPr fontId="3"/>
  </si>
  <si>
    <t>福田町</t>
    <rPh sb="0" eb="3">
      <t>フクダマチ</t>
    </rPh>
    <phoneticPr fontId="3"/>
  </si>
  <si>
    <t>六丁目</t>
    <rPh sb="0" eb="3">
      <t>ロクチョウメ</t>
    </rPh>
    <phoneticPr fontId="3"/>
  </si>
  <si>
    <t>根白石</t>
    <rPh sb="0" eb="1">
      <t>ネ</t>
    </rPh>
    <rPh sb="1" eb="3">
      <t>シロイシ</t>
    </rPh>
    <phoneticPr fontId="3"/>
  </si>
  <si>
    <t>泉中央</t>
    <rPh sb="0" eb="1">
      <t>イズミ</t>
    </rPh>
    <rPh sb="1" eb="3">
      <t>チュウオウ</t>
    </rPh>
    <phoneticPr fontId="3"/>
  </si>
  <si>
    <t>向陽台</t>
    <rPh sb="0" eb="3">
      <t>コウヨウダイ</t>
    </rPh>
    <phoneticPr fontId="3"/>
  </si>
  <si>
    <t>高砂中野栄</t>
    <rPh sb="0" eb="2">
      <t>タカサゴ</t>
    </rPh>
    <rPh sb="2" eb="4">
      <t>ナカノ</t>
    </rPh>
    <rPh sb="4" eb="5">
      <t>サカエ</t>
    </rPh>
    <phoneticPr fontId="3"/>
  </si>
  <si>
    <t>仙台市</t>
    <rPh sb="0" eb="3">
      <t>センダイシ</t>
    </rPh>
    <phoneticPr fontId="3"/>
  </si>
  <si>
    <t>朝  日  新  聞</t>
    <rPh sb="0" eb="4">
      <t>アサヒ</t>
    </rPh>
    <rPh sb="6" eb="10">
      <t>シンブン</t>
    </rPh>
    <phoneticPr fontId="3"/>
  </si>
  <si>
    <t>読  売  新  聞</t>
    <rPh sb="0" eb="4">
      <t>ヨミウリ</t>
    </rPh>
    <rPh sb="6" eb="10">
      <t>シンブン</t>
    </rPh>
    <phoneticPr fontId="3"/>
  </si>
  <si>
    <t>毎  日  新  聞</t>
    <rPh sb="0" eb="4">
      <t>マイニチ</t>
    </rPh>
    <rPh sb="6" eb="10">
      <t>シンブン</t>
    </rPh>
    <phoneticPr fontId="3"/>
  </si>
  <si>
    <t>産  経  新  聞</t>
    <rPh sb="0" eb="1">
      <t>ウ</t>
    </rPh>
    <rPh sb="3" eb="4">
      <t>ケイザイ</t>
    </rPh>
    <rPh sb="6" eb="10">
      <t>シンブン</t>
    </rPh>
    <phoneticPr fontId="3"/>
  </si>
  <si>
    <t>中央</t>
    <rPh sb="0" eb="2">
      <t>チュウオウ</t>
    </rPh>
    <phoneticPr fontId="3"/>
  </si>
  <si>
    <t>青</t>
    <rPh sb="0" eb="1">
      <t>アオ</t>
    </rPh>
    <phoneticPr fontId="3"/>
  </si>
  <si>
    <t>泉西部</t>
    <rPh sb="0" eb="1">
      <t>イズミ</t>
    </rPh>
    <rPh sb="1" eb="3">
      <t>セイブ</t>
    </rPh>
    <phoneticPr fontId="3"/>
  </si>
  <si>
    <t>泉</t>
    <rPh sb="0" eb="1">
      <t>イズミ</t>
    </rPh>
    <phoneticPr fontId="3"/>
  </si>
  <si>
    <t>青若</t>
    <rPh sb="0" eb="1">
      <t>アオ</t>
    </rPh>
    <rPh sb="1" eb="2">
      <t>ワカ</t>
    </rPh>
    <phoneticPr fontId="3"/>
  </si>
  <si>
    <t>長町</t>
    <rPh sb="0" eb="2">
      <t>ナガマチ</t>
    </rPh>
    <phoneticPr fontId="3"/>
  </si>
  <si>
    <t>太名</t>
    <rPh sb="0" eb="1">
      <t>タイ</t>
    </rPh>
    <rPh sb="1" eb="2">
      <t>ナ</t>
    </rPh>
    <phoneticPr fontId="3"/>
  </si>
  <si>
    <t>仙台西</t>
    <rPh sb="0" eb="2">
      <t>センダイ</t>
    </rPh>
    <rPh sb="2" eb="3">
      <t>ニシ</t>
    </rPh>
    <phoneticPr fontId="3"/>
  </si>
  <si>
    <t>旭ヶ丘</t>
    <rPh sb="0" eb="3">
      <t>アサヒガオカ</t>
    </rPh>
    <phoneticPr fontId="3"/>
  </si>
  <si>
    <t>泉北部</t>
    <rPh sb="0" eb="1">
      <t>イズミ</t>
    </rPh>
    <rPh sb="1" eb="3">
      <t>ホクブ</t>
    </rPh>
    <phoneticPr fontId="3"/>
  </si>
  <si>
    <t>泉富和</t>
    <rPh sb="0" eb="1">
      <t>イズミ</t>
    </rPh>
    <rPh sb="1" eb="2">
      <t>トミ</t>
    </rPh>
    <rPh sb="2" eb="3">
      <t>ワ</t>
    </rPh>
    <phoneticPr fontId="3"/>
  </si>
  <si>
    <t>北仙台</t>
    <rPh sb="0" eb="3">
      <t>キタセンダイ</t>
    </rPh>
    <phoneticPr fontId="3"/>
  </si>
  <si>
    <t>青泉</t>
    <rPh sb="0" eb="1">
      <t>アオ</t>
    </rPh>
    <rPh sb="1" eb="2">
      <t>イズミ</t>
    </rPh>
    <phoneticPr fontId="3"/>
  </si>
  <si>
    <t>東部</t>
    <rPh sb="0" eb="2">
      <t>トウブ</t>
    </rPh>
    <phoneticPr fontId="3"/>
  </si>
  <si>
    <t>若宮</t>
    <rPh sb="0" eb="1">
      <t>ワカ</t>
    </rPh>
    <rPh sb="1" eb="2">
      <t>ミヤ</t>
    </rPh>
    <phoneticPr fontId="3"/>
  </si>
  <si>
    <t>吉成</t>
    <rPh sb="0" eb="2">
      <t>ヨシナリ</t>
    </rPh>
    <phoneticPr fontId="3"/>
  </si>
  <si>
    <t>青宮</t>
    <rPh sb="0" eb="1">
      <t>アオ</t>
    </rPh>
    <rPh sb="1" eb="2">
      <t>ミヤ</t>
    </rPh>
    <phoneticPr fontId="3"/>
  </si>
  <si>
    <t>台原</t>
    <rPh sb="0" eb="1">
      <t>ダイ</t>
    </rPh>
    <rPh sb="1" eb="2">
      <t>ハラ</t>
    </rPh>
    <phoneticPr fontId="3"/>
  </si>
  <si>
    <t>太</t>
    <rPh sb="0" eb="1">
      <t>タイ</t>
    </rPh>
    <phoneticPr fontId="3"/>
  </si>
  <si>
    <t>原町</t>
    <rPh sb="0" eb="2">
      <t>ハラマチ</t>
    </rPh>
    <phoneticPr fontId="3"/>
  </si>
  <si>
    <t>宮若</t>
    <rPh sb="0" eb="1">
      <t>ミヤ</t>
    </rPh>
    <rPh sb="1" eb="2">
      <t>ワカ</t>
    </rPh>
    <phoneticPr fontId="3"/>
  </si>
  <si>
    <t>太若</t>
    <rPh sb="0" eb="1">
      <t>タイ</t>
    </rPh>
    <rPh sb="1" eb="2">
      <t>ワカ</t>
    </rPh>
    <phoneticPr fontId="3"/>
  </si>
  <si>
    <t>若</t>
    <rPh sb="0" eb="1">
      <t>ワカ</t>
    </rPh>
    <phoneticPr fontId="3"/>
  </si>
  <si>
    <t>宮</t>
    <rPh sb="0" eb="1">
      <t>ミヤ</t>
    </rPh>
    <phoneticPr fontId="3"/>
  </si>
  <si>
    <t>泉青</t>
    <rPh sb="0" eb="1">
      <t>イズミ</t>
    </rPh>
    <rPh sb="1" eb="2">
      <t>アオ</t>
    </rPh>
    <phoneticPr fontId="3"/>
  </si>
  <si>
    <t>泉青宮</t>
    <rPh sb="0" eb="1">
      <t>イズミ</t>
    </rPh>
    <rPh sb="1" eb="2">
      <t>アオ</t>
    </rPh>
    <rPh sb="2" eb="3">
      <t>ミヤ</t>
    </rPh>
    <phoneticPr fontId="3"/>
  </si>
  <si>
    <t>中山</t>
    <rPh sb="0" eb="2">
      <t>ナカヤマ</t>
    </rPh>
    <phoneticPr fontId="3"/>
  </si>
  <si>
    <t>泉富</t>
    <rPh sb="0" eb="1">
      <t>イズミ</t>
    </rPh>
    <rPh sb="1" eb="2">
      <t>トミ</t>
    </rPh>
    <phoneticPr fontId="3"/>
  </si>
  <si>
    <t>沖野</t>
    <rPh sb="0" eb="2">
      <t>オキノ</t>
    </rPh>
    <phoneticPr fontId="3"/>
  </si>
  <si>
    <t>泉西</t>
    <rPh sb="0" eb="1">
      <t>イズミ</t>
    </rPh>
    <rPh sb="1" eb="2">
      <t>ニシ</t>
    </rPh>
    <phoneticPr fontId="3"/>
  </si>
  <si>
    <t>泉東部</t>
    <rPh sb="0" eb="1">
      <t>イズミ</t>
    </rPh>
    <rPh sb="1" eb="3">
      <t>トウブ</t>
    </rPh>
    <phoneticPr fontId="3"/>
  </si>
  <si>
    <t>中野栄</t>
    <rPh sb="0" eb="2">
      <t>ナカノ</t>
    </rPh>
    <rPh sb="2" eb="3">
      <t>サカエ</t>
    </rPh>
    <phoneticPr fontId="3"/>
  </si>
  <si>
    <t>宮多</t>
    <rPh sb="0" eb="1">
      <t>ミヤ</t>
    </rPh>
    <rPh sb="1" eb="2">
      <t>タ</t>
    </rPh>
    <phoneticPr fontId="3"/>
  </si>
  <si>
    <t>南仙台</t>
    <rPh sb="0" eb="3">
      <t>ミナミセンダイ</t>
    </rPh>
    <phoneticPr fontId="3"/>
  </si>
  <si>
    <t>毎日合計</t>
    <rPh sb="0" eb="2">
      <t>マイニチ</t>
    </rPh>
    <rPh sb="2" eb="4">
      <t>ゴウケイ</t>
    </rPh>
    <phoneticPr fontId="3"/>
  </si>
  <si>
    <t>産経合計</t>
    <rPh sb="0" eb="1">
      <t>サン</t>
    </rPh>
    <rPh sb="1" eb="2">
      <t>ケイ</t>
    </rPh>
    <rPh sb="2" eb="4">
      <t>ゴウケイ</t>
    </rPh>
    <phoneticPr fontId="3"/>
  </si>
  <si>
    <t>南仙台</t>
    <rPh sb="0" eb="1">
      <t>ミナミ</t>
    </rPh>
    <rPh sb="1" eb="3">
      <t>センダイ</t>
    </rPh>
    <phoneticPr fontId="3"/>
  </si>
  <si>
    <t>朝日合計</t>
    <rPh sb="0" eb="2">
      <t>アサヒ</t>
    </rPh>
    <rPh sb="2" eb="4">
      <t>ゴウケイ</t>
    </rPh>
    <phoneticPr fontId="3"/>
  </si>
  <si>
    <t>読売合計</t>
    <rPh sb="0" eb="2">
      <t>ヨミウリ</t>
    </rPh>
    <rPh sb="2" eb="4">
      <t>ゴウケイ</t>
    </rPh>
    <phoneticPr fontId="3"/>
  </si>
  <si>
    <t>仙台近郊</t>
    <rPh sb="0" eb="2">
      <t>センダイ</t>
    </rPh>
    <rPh sb="2" eb="4">
      <t>キンコウ</t>
    </rPh>
    <phoneticPr fontId="3"/>
  </si>
  <si>
    <t>河北</t>
    <phoneticPr fontId="3"/>
  </si>
  <si>
    <t>利府青葉台</t>
    <rPh sb="0" eb="2">
      <t>リフ</t>
    </rPh>
    <phoneticPr fontId="3"/>
  </si>
  <si>
    <t>計</t>
    <rPh sb="0" eb="1">
      <t>ケイ</t>
    </rPh>
    <phoneticPr fontId="3"/>
  </si>
  <si>
    <t>仙南方面</t>
    <rPh sb="0" eb="2">
      <t>センナン</t>
    </rPh>
    <rPh sb="2" eb="4">
      <t>ホウメン</t>
    </rPh>
    <phoneticPr fontId="3"/>
  </si>
  <si>
    <t>船岡</t>
    <phoneticPr fontId="3"/>
  </si>
  <si>
    <t>丸森町</t>
    <rPh sb="0" eb="1">
      <t>マル</t>
    </rPh>
    <rPh sb="1" eb="2">
      <t>モリ</t>
    </rPh>
    <rPh sb="2" eb="3">
      <t>マチ</t>
    </rPh>
    <phoneticPr fontId="3"/>
  </si>
  <si>
    <t>大崎方面</t>
    <rPh sb="0" eb="2">
      <t>オオサキ</t>
    </rPh>
    <rPh sb="2" eb="4">
      <t>ホウメン</t>
    </rPh>
    <phoneticPr fontId="3"/>
  </si>
  <si>
    <t>岩出山</t>
    <rPh sb="1" eb="2">
      <t>デ</t>
    </rPh>
    <phoneticPr fontId="3"/>
  </si>
  <si>
    <t>石巻方面</t>
    <rPh sb="0" eb="2">
      <t>イシノマキ</t>
    </rPh>
    <rPh sb="2" eb="4">
      <t>ホウメン</t>
    </rPh>
    <phoneticPr fontId="3"/>
  </si>
  <si>
    <t>立町</t>
    <rPh sb="0" eb="2">
      <t>タチマチ</t>
    </rPh>
    <phoneticPr fontId="3"/>
  </si>
  <si>
    <t>計</t>
    <phoneticPr fontId="3"/>
  </si>
  <si>
    <t>※　合…合売店    複…複合店    Ｋ…河北新報</t>
    <rPh sb="2" eb="3">
      <t>ゴウ</t>
    </rPh>
    <rPh sb="4" eb="5">
      <t>ゴウ</t>
    </rPh>
    <rPh sb="5" eb="7">
      <t>バイテン</t>
    </rPh>
    <rPh sb="11" eb="12">
      <t>フク</t>
    </rPh>
    <rPh sb="13" eb="15">
      <t>フクゴウ</t>
    </rPh>
    <rPh sb="15" eb="16">
      <t>テン</t>
    </rPh>
    <rPh sb="22" eb="24">
      <t>カホク</t>
    </rPh>
    <rPh sb="24" eb="25">
      <t>シン</t>
    </rPh>
    <rPh sb="25" eb="26">
      <t>ホウ</t>
    </rPh>
    <phoneticPr fontId="3"/>
  </si>
  <si>
    <t>栗原方面</t>
    <rPh sb="0" eb="2">
      <t>クリハラ</t>
    </rPh>
    <rPh sb="2" eb="4">
      <t>ホウメン</t>
    </rPh>
    <phoneticPr fontId="3"/>
  </si>
  <si>
    <t xml:space="preserve">※　合…合売店　複…複合店　　Ｋ…河北新報   </t>
    <rPh sb="2" eb="3">
      <t>ゴウ</t>
    </rPh>
    <rPh sb="4" eb="5">
      <t>ゴウ</t>
    </rPh>
    <rPh sb="5" eb="7">
      <t>バイテン</t>
    </rPh>
    <rPh sb="8" eb="9">
      <t>フク</t>
    </rPh>
    <rPh sb="10" eb="11">
      <t>フク</t>
    </rPh>
    <rPh sb="17" eb="19">
      <t>カホク</t>
    </rPh>
    <rPh sb="19" eb="21">
      <t>シンポウ</t>
    </rPh>
    <phoneticPr fontId="3"/>
  </si>
  <si>
    <t>河北</t>
    <rPh sb="0" eb="2">
      <t>カホク</t>
    </rPh>
    <phoneticPr fontId="3"/>
  </si>
  <si>
    <t>名</t>
    <rPh sb="0" eb="1">
      <t>ナ</t>
    </rPh>
    <phoneticPr fontId="3"/>
  </si>
  <si>
    <t>玉川</t>
    <phoneticPr fontId="3"/>
  </si>
  <si>
    <t>計</t>
    <phoneticPr fontId="3"/>
  </si>
  <si>
    <t>計</t>
    <phoneticPr fontId="3"/>
  </si>
  <si>
    <t>計</t>
    <phoneticPr fontId="3"/>
  </si>
  <si>
    <t>計</t>
    <phoneticPr fontId="3"/>
  </si>
  <si>
    <t>計</t>
    <phoneticPr fontId="3"/>
  </si>
  <si>
    <t>計</t>
    <phoneticPr fontId="3"/>
  </si>
  <si>
    <t>新富谷GC</t>
    <rPh sb="0" eb="2">
      <t>シントミ</t>
    </rPh>
    <rPh sb="2" eb="3">
      <t>ダニ</t>
    </rPh>
    <phoneticPr fontId="3"/>
  </si>
  <si>
    <t>富</t>
    <rPh sb="0" eb="1">
      <t>トミ</t>
    </rPh>
    <phoneticPr fontId="3"/>
  </si>
  <si>
    <t>栗駒</t>
    <rPh sb="0" eb="2">
      <t>クリコマ</t>
    </rPh>
    <phoneticPr fontId="3"/>
  </si>
  <si>
    <t>夕刊</t>
    <rPh sb="0" eb="2">
      <t>ユウカン</t>
    </rPh>
    <phoneticPr fontId="3"/>
  </si>
  <si>
    <t>朝刊</t>
    <rPh sb="0" eb="2">
      <t>チョウカン</t>
    </rPh>
    <phoneticPr fontId="3"/>
  </si>
  <si>
    <t>高砂中野栄</t>
  </si>
  <si>
    <t>宮</t>
  </si>
  <si>
    <t>福田町</t>
  </si>
  <si>
    <t>宮若</t>
  </si>
  <si>
    <t>六丁目</t>
  </si>
  <si>
    <t>若</t>
  </si>
  <si>
    <t>太</t>
  </si>
  <si>
    <t>青</t>
  </si>
  <si>
    <t>那智が丘</t>
  </si>
  <si>
    <t>名</t>
  </si>
  <si>
    <t>泉松陵</t>
  </si>
  <si>
    <t>泉</t>
  </si>
  <si>
    <t>泉寺岡</t>
  </si>
  <si>
    <t>新富谷GC</t>
  </si>
  <si>
    <t>富</t>
  </si>
  <si>
    <t>利府青葉台</t>
  </si>
  <si>
    <t>※  合…合売店   複…複合店</t>
    <rPh sb="3" eb="4">
      <t>ゴウ</t>
    </rPh>
    <rPh sb="5" eb="6">
      <t>ゴウ</t>
    </rPh>
    <rPh sb="6" eb="7">
      <t>バイ</t>
    </rPh>
    <rPh sb="7" eb="8">
      <t>テン</t>
    </rPh>
    <rPh sb="11" eb="12">
      <t>フク</t>
    </rPh>
    <rPh sb="13" eb="15">
      <t>フクゴウ</t>
    </rPh>
    <rPh sb="15" eb="16">
      <t>テン</t>
    </rPh>
    <phoneticPr fontId="3"/>
  </si>
  <si>
    <t>泉ヶ丘</t>
    <rPh sb="0" eb="1">
      <t>イズミ</t>
    </rPh>
    <rPh sb="2" eb="3">
      <t>オカ</t>
    </rPh>
    <phoneticPr fontId="3"/>
  </si>
  <si>
    <t>鶴ヶ谷</t>
    <rPh sb="0" eb="1">
      <t>ツル</t>
    </rPh>
    <rPh sb="2" eb="3">
      <t>タニ</t>
    </rPh>
    <phoneticPr fontId="3"/>
  </si>
  <si>
    <t xml:space="preserve">広告主名　 </t>
    <phoneticPr fontId="3"/>
  </si>
  <si>
    <t>広告主名</t>
    <phoneticPr fontId="3"/>
  </si>
  <si>
    <t>東松島市</t>
    <rPh sb="0" eb="1">
      <t>ヒガシ</t>
    </rPh>
    <rPh sb="1" eb="3">
      <t>マツシマ</t>
    </rPh>
    <rPh sb="3" eb="4">
      <t>シ</t>
    </rPh>
    <phoneticPr fontId="3"/>
  </si>
  <si>
    <t>栗原市</t>
    <rPh sb="0" eb="2">
      <t>クリハラ</t>
    </rPh>
    <rPh sb="2" eb="3">
      <t>シ</t>
    </rPh>
    <phoneticPr fontId="3"/>
  </si>
  <si>
    <t>登米市</t>
    <rPh sb="0" eb="2">
      <t>トメ</t>
    </rPh>
    <rPh sb="2" eb="3">
      <t>シ</t>
    </rPh>
    <phoneticPr fontId="3"/>
  </si>
  <si>
    <t>栗原市</t>
    <rPh sb="2" eb="3">
      <t>シ</t>
    </rPh>
    <phoneticPr fontId="3"/>
  </si>
  <si>
    <t>登米市</t>
    <rPh sb="2" eb="3">
      <t>シ</t>
    </rPh>
    <phoneticPr fontId="3"/>
  </si>
  <si>
    <t>石巻市</t>
    <rPh sb="0" eb="2">
      <t>イシノマキ</t>
    </rPh>
    <rPh sb="2" eb="3">
      <t>シ</t>
    </rPh>
    <phoneticPr fontId="3"/>
  </si>
  <si>
    <t>丸森金山</t>
    <rPh sb="0" eb="2">
      <t>マルモリ</t>
    </rPh>
    <rPh sb="2" eb="4">
      <t>カナヤマ</t>
    </rPh>
    <phoneticPr fontId="3"/>
  </si>
  <si>
    <t>旧河南町</t>
    <rPh sb="0" eb="1">
      <t>キュウ</t>
    </rPh>
    <rPh sb="3" eb="4">
      <t>チョウ</t>
    </rPh>
    <phoneticPr fontId="3"/>
  </si>
  <si>
    <t>旧牡鹿町</t>
    <rPh sb="0" eb="1">
      <t>キュウ</t>
    </rPh>
    <rPh sb="1" eb="3">
      <t>オシカ</t>
    </rPh>
    <rPh sb="3" eb="4">
      <t>チョウ</t>
    </rPh>
    <phoneticPr fontId="3"/>
  </si>
  <si>
    <t>旧矢本町</t>
    <rPh sb="0" eb="1">
      <t>キュウ</t>
    </rPh>
    <rPh sb="1" eb="2">
      <t>ヤ</t>
    </rPh>
    <rPh sb="2" eb="3">
      <t>モト</t>
    </rPh>
    <rPh sb="3" eb="4">
      <t>チョウ</t>
    </rPh>
    <phoneticPr fontId="3"/>
  </si>
  <si>
    <t>旧鳴瀬町</t>
    <rPh sb="0" eb="1">
      <t>キュウ</t>
    </rPh>
    <rPh sb="1" eb="3">
      <t>ナルセ</t>
    </rPh>
    <rPh sb="3" eb="4">
      <t>チョウ</t>
    </rPh>
    <phoneticPr fontId="3"/>
  </si>
  <si>
    <t>丸森</t>
    <phoneticPr fontId="3"/>
  </si>
  <si>
    <t>タイトル</t>
    <phoneticPr fontId="3"/>
  </si>
  <si>
    <t>美里町</t>
    <rPh sb="0" eb="2">
      <t>ミサト</t>
    </rPh>
    <rPh sb="2" eb="3">
      <t>マチ</t>
    </rPh>
    <phoneticPr fontId="3"/>
  </si>
  <si>
    <t>南三陸町</t>
    <rPh sb="0" eb="1">
      <t>ミナミ</t>
    </rPh>
    <rPh sb="1" eb="4">
      <t>サンリクチョウ</t>
    </rPh>
    <phoneticPr fontId="3"/>
  </si>
  <si>
    <t>旧古川市</t>
    <rPh sb="0" eb="1">
      <t>キュウ</t>
    </rPh>
    <rPh sb="1" eb="4">
      <t>フルカワシ</t>
    </rPh>
    <phoneticPr fontId="3"/>
  </si>
  <si>
    <t>旧三本木町</t>
    <rPh sb="0" eb="1">
      <t>キュウ</t>
    </rPh>
    <phoneticPr fontId="3"/>
  </si>
  <si>
    <t>旧松山町</t>
    <rPh sb="0" eb="1">
      <t>キュウ</t>
    </rPh>
    <phoneticPr fontId="3"/>
  </si>
  <si>
    <t>旧田尻町</t>
    <rPh sb="0" eb="1">
      <t>キュウ</t>
    </rPh>
    <phoneticPr fontId="3"/>
  </si>
  <si>
    <t>大崎市</t>
    <rPh sb="0" eb="2">
      <t>オオサキ</t>
    </rPh>
    <rPh sb="2" eb="3">
      <t>シ</t>
    </rPh>
    <phoneticPr fontId="3"/>
  </si>
  <si>
    <t>気仙沼市</t>
    <rPh sb="0" eb="4">
      <t>ケセンヌマシ</t>
    </rPh>
    <phoneticPr fontId="3"/>
  </si>
  <si>
    <t>旧鳴子町</t>
    <rPh sb="0" eb="1">
      <t>キュウ</t>
    </rPh>
    <phoneticPr fontId="3"/>
  </si>
  <si>
    <t>茂庭台のみ</t>
    <rPh sb="0" eb="2">
      <t>モニワ</t>
    </rPh>
    <rPh sb="2" eb="3">
      <t>ダイ</t>
    </rPh>
    <phoneticPr fontId="3"/>
  </si>
  <si>
    <t>栗原市</t>
    <rPh sb="0" eb="3">
      <t>クリハラシ</t>
    </rPh>
    <phoneticPr fontId="3"/>
  </si>
  <si>
    <t>仙台市・仙台近郊</t>
    <rPh sb="4" eb="6">
      <t>センダイ</t>
    </rPh>
    <rPh sb="6" eb="8">
      <t>キンコウ</t>
    </rPh>
    <phoneticPr fontId="3"/>
  </si>
  <si>
    <t>【夕刊】</t>
    <rPh sb="1" eb="3">
      <t>ユウカン</t>
    </rPh>
    <phoneticPr fontId="3"/>
  </si>
  <si>
    <t>納品日</t>
    <rPh sb="0" eb="2">
      <t>ノウヒン</t>
    </rPh>
    <rPh sb="2" eb="3">
      <t>ヒ</t>
    </rPh>
    <phoneticPr fontId="3"/>
  </si>
  <si>
    <t>仙台市内河北新報</t>
    <rPh sb="0" eb="1">
      <t>セン</t>
    </rPh>
    <rPh sb="1" eb="2">
      <t>ダイ</t>
    </rPh>
    <rPh sb="2" eb="4">
      <t>シナイ</t>
    </rPh>
    <rPh sb="4" eb="6">
      <t>カホク</t>
    </rPh>
    <rPh sb="6" eb="8">
      <t>シンポウ</t>
    </rPh>
    <phoneticPr fontId="3"/>
  </si>
  <si>
    <t>住吉台のみ</t>
    <rPh sb="0" eb="2">
      <t>スミヨシ</t>
    </rPh>
    <rPh sb="2" eb="3">
      <t>ダイ</t>
    </rPh>
    <phoneticPr fontId="3"/>
  </si>
  <si>
    <t>(注意) 日本新聞協会加盟新聞社の折込広告部数については各系統会からの資料提供によるものです。</t>
    <rPh sb="1" eb="3">
      <t>チュウイ</t>
    </rPh>
    <rPh sb="5" eb="7">
      <t>ニホン</t>
    </rPh>
    <rPh sb="7" eb="9">
      <t>シンブン</t>
    </rPh>
    <rPh sb="9" eb="11">
      <t>キョウカイ</t>
    </rPh>
    <rPh sb="11" eb="13">
      <t>カメイ</t>
    </rPh>
    <rPh sb="13" eb="16">
      <t>シンブンシャ</t>
    </rPh>
    <rPh sb="17" eb="21">
      <t>オリコミコウコク</t>
    </rPh>
    <rPh sb="21" eb="23">
      <t>ブスウ</t>
    </rPh>
    <rPh sb="28" eb="29">
      <t>カク</t>
    </rPh>
    <rPh sb="29" eb="31">
      <t>ケイトウ</t>
    </rPh>
    <rPh sb="31" eb="32">
      <t>カイ</t>
    </rPh>
    <rPh sb="35" eb="37">
      <t>シリョウ</t>
    </rPh>
    <rPh sb="37" eb="39">
      <t>テイキョウ</t>
    </rPh>
    <phoneticPr fontId="3"/>
  </si>
  <si>
    <t>※　大崎タイムスの旧古川市中心部は前日の夕方に配達されます。</t>
    <rPh sb="2" eb="4">
      <t>オオサキ</t>
    </rPh>
    <rPh sb="9" eb="10">
      <t>キュウ</t>
    </rPh>
    <rPh sb="10" eb="12">
      <t>フルカワ</t>
    </rPh>
    <rPh sb="12" eb="13">
      <t>シ</t>
    </rPh>
    <rPh sb="13" eb="16">
      <t>チュウシンブ</t>
    </rPh>
    <rPh sb="17" eb="19">
      <t>ゼンジツ</t>
    </rPh>
    <rPh sb="20" eb="22">
      <t>ユウガタ</t>
    </rPh>
    <rPh sb="23" eb="25">
      <t>ハイタツ</t>
    </rPh>
    <phoneticPr fontId="3"/>
  </si>
  <si>
    <t>産経</t>
    <rPh sb="0" eb="2">
      <t>サンケイ</t>
    </rPh>
    <phoneticPr fontId="3"/>
  </si>
  <si>
    <t>住所</t>
    <rPh sb="0" eb="2">
      <t>ジュウショ</t>
    </rPh>
    <phoneticPr fontId="3"/>
  </si>
  <si>
    <t>五橋</t>
    <rPh sb="0" eb="1">
      <t>ゴ</t>
    </rPh>
    <rPh sb="1" eb="2">
      <t>ハシ</t>
    </rPh>
    <phoneticPr fontId="3"/>
  </si>
  <si>
    <t>八幡</t>
    <rPh sb="0" eb="2">
      <t>ヤワタ</t>
    </rPh>
    <phoneticPr fontId="3"/>
  </si>
  <si>
    <t>上杉</t>
    <rPh sb="0" eb="1">
      <t>ウエ</t>
    </rPh>
    <rPh sb="1" eb="2">
      <t>スギ</t>
    </rPh>
    <phoneticPr fontId="3"/>
  </si>
  <si>
    <t>幸町</t>
    <rPh sb="0" eb="1">
      <t>サチ</t>
    </rPh>
    <rPh sb="1" eb="2">
      <t>マチ</t>
    </rPh>
    <phoneticPr fontId="3"/>
  </si>
  <si>
    <t>榴岡</t>
    <rPh sb="0" eb="1">
      <t>ザクロ</t>
    </rPh>
    <rPh sb="1" eb="2">
      <t>オカ</t>
    </rPh>
    <phoneticPr fontId="3"/>
  </si>
  <si>
    <t>向山</t>
    <rPh sb="0" eb="1">
      <t>ム</t>
    </rPh>
    <rPh sb="1" eb="2">
      <t>ヤマ</t>
    </rPh>
    <phoneticPr fontId="3"/>
  </si>
  <si>
    <t>燕沢</t>
    <rPh sb="0" eb="1">
      <t>ツバメ</t>
    </rPh>
    <rPh sb="1" eb="2">
      <t>サワ</t>
    </rPh>
    <phoneticPr fontId="3"/>
  </si>
  <si>
    <t>長町</t>
    <rPh sb="0" eb="1">
      <t>ナガマ</t>
    </rPh>
    <rPh sb="1" eb="2">
      <t>マチ</t>
    </rPh>
    <phoneticPr fontId="3"/>
  </si>
  <si>
    <t>将監</t>
    <rPh sb="0" eb="1">
      <t>ショウグン</t>
    </rPh>
    <rPh sb="1" eb="2">
      <t>カントク</t>
    </rPh>
    <phoneticPr fontId="3"/>
  </si>
  <si>
    <t>沖野</t>
    <rPh sb="0" eb="1">
      <t>オキ</t>
    </rPh>
    <rPh sb="1" eb="2">
      <t>ノ</t>
    </rPh>
    <phoneticPr fontId="3"/>
  </si>
  <si>
    <t>黒松</t>
    <phoneticPr fontId="3"/>
  </si>
  <si>
    <t>若林</t>
    <phoneticPr fontId="3"/>
  </si>
  <si>
    <t>郡山</t>
    <phoneticPr fontId="3"/>
  </si>
  <si>
    <t>高森</t>
    <phoneticPr fontId="3"/>
  </si>
  <si>
    <t>国見</t>
    <phoneticPr fontId="3"/>
  </si>
  <si>
    <t>北山</t>
    <phoneticPr fontId="3"/>
  </si>
  <si>
    <t>原町</t>
    <phoneticPr fontId="3"/>
  </si>
  <si>
    <t>仙台小田原</t>
    <rPh sb="0" eb="2">
      <t>センダイ</t>
    </rPh>
    <rPh sb="2" eb="5">
      <t>オダワラ</t>
    </rPh>
    <phoneticPr fontId="3"/>
  </si>
  <si>
    <t>みやぎ野</t>
    <rPh sb="3" eb="4">
      <t>ノ</t>
    </rPh>
    <phoneticPr fontId="3"/>
  </si>
  <si>
    <t>東京紙</t>
    <rPh sb="0" eb="2">
      <t>トウキョウ</t>
    </rPh>
    <rPh sb="2" eb="3">
      <t>カミ</t>
    </rPh>
    <phoneticPr fontId="3"/>
  </si>
  <si>
    <t>仙台市（河北新報　朝刊）</t>
    <rPh sb="0" eb="3">
      <t>センダイシ</t>
    </rPh>
    <rPh sb="4" eb="6">
      <t>カホク</t>
    </rPh>
    <rPh sb="6" eb="8">
      <t>シンポウ</t>
    </rPh>
    <rPh sb="9" eb="11">
      <t>チョウカン</t>
    </rPh>
    <phoneticPr fontId="3"/>
  </si>
  <si>
    <t>仙台市内河北新報</t>
    <rPh sb="0" eb="4">
      <t>センダイシナイ</t>
    </rPh>
    <rPh sb="4" eb="6">
      <t>カホク</t>
    </rPh>
    <rPh sb="6" eb="8">
      <t>シンポウ</t>
    </rPh>
    <phoneticPr fontId="3"/>
  </si>
  <si>
    <t>総枚数</t>
    <phoneticPr fontId="3"/>
  </si>
  <si>
    <t>※　合…合売店　複…複合店　A…朝日新聞　Y…読売新聞</t>
    <rPh sb="2" eb="3">
      <t>ゴウ</t>
    </rPh>
    <rPh sb="4" eb="5">
      <t>ゴウ</t>
    </rPh>
    <rPh sb="5" eb="7">
      <t>バイテン</t>
    </rPh>
    <rPh sb="8" eb="9">
      <t>フク</t>
    </rPh>
    <rPh sb="10" eb="12">
      <t>フクゴウ</t>
    </rPh>
    <rPh sb="12" eb="13">
      <t>テン</t>
    </rPh>
    <rPh sb="16" eb="18">
      <t>アサヒ</t>
    </rPh>
    <rPh sb="18" eb="20">
      <t>シンブン</t>
    </rPh>
    <rPh sb="23" eb="25">
      <t>ヨミウリ</t>
    </rPh>
    <rPh sb="25" eb="27">
      <t>シンブン</t>
    </rPh>
    <phoneticPr fontId="3"/>
  </si>
  <si>
    <t>白石市　刈田郡　柴田郡　角田市　伊具郡　亘理郡</t>
    <rPh sb="0" eb="2">
      <t>シロイシ</t>
    </rPh>
    <rPh sb="2" eb="3">
      <t>シ</t>
    </rPh>
    <rPh sb="4" eb="5">
      <t>カ</t>
    </rPh>
    <rPh sb="5" eb="6">
      <t>タ</t>
    </rPh>
    <rPh sb="6" eb="7">
      <t>グン</t>
    </rPh>
    <rPh sb="8" eb="11">
      <t>シバタグン</t>
    </rPh>
    <rPh sb="12" eb="15">
      <t>カクダシ</t>
    </rPh>
    <rPh sb="16" eb="19">
      <t>イググン</t>
    </rPh>
    <rPh sb="20" eb="22">
      <t>ワタリ</t>
    </rPh>
    <rPh sb="22" eb="23">
      <t>グン</t>
    </rPh>
    <phoneticPr fontId="3"/>
  </si>
  <si>
    <t>鳴子</t>
    <phoneticPr fontId="3"/>
  </si>
  <si>
    <t>橋浦</t>
    <phoneticPr fontId="3"/>
  </si>
  <si>
    <t>部数</t>
    <rPh sb="0" eb="2">
      <t>ブスウ</t>
    </rPh>
    <phoneticPr fontId="3"/>
  </si>
  <si>
    <t>旧金成町</t>
    <rPh sb="0" eb="1">
      <t>キュウ</t>
    </rPh>
    <rPh sb="3" eb="4">
      <t>マチ</t>
    </rPh>
    <phoneticPr fontId="3"/>
  </si>
  <si>
    <t>旧栗駒町</t>
    <rPh sb="0" eb="1">
      <t>キュウ</t>
    </rPh>
    <rPh sb="3" eb="4">
      <t>マチ</t>
    </rPh>
    <phoneticPr fontId="3"/>
  </si>
  <si>
    <t>(旧鶯沢町含)</t>
    <rPh sb="1" eb="2">
      <t>キュウ</t>
    </rPh>
    <rPh sb="2" eb="3">
      <t>ウグイス</t>
    </rPh>
    <rPh sb="3" eb="4">
      <t>ウグイスザワ</t>
    </rPh>
    <rPh sb="4" eb="5">
      <t>マチ</t>
    </rPh>
    <rPh sb="5" eb="6">
      <t>フク</t>
    </rPh>
    <phoneticPr fontId="3"/>
  </si>
  <si>
    <t>旧高清水町</t>
    <rPh sb="0" eb="1">
      <t>キュウ</t>
    </rPh>
    <rPh sb="4" eb="5">
      <t>マチ</t>
    </rPh>
    <phoneticPr fontId="3"/>
  </si>
  <si>
    <t>旧瀬峰町</t>
    <rPh sb="0" eb="1">
      <t>キュウ</t>
    </rPh>
    <rPh sb="3" eb="4">
      <t>マチ</t>
    </rPh>
    <phoneticPr fontId="3"/>
  </si>
  <si>
    <t>八幡</t>
    <phoneticPr fontId="3"/>
  </si>
  <si>
    <t>幸町</t>
    <rPh sb="0" eb="1">
      <t>サイワ</t>
    </rPh>
    <rPh sb="1" eb="2">
      <t>マチ</t>
    </rPh>
    <phoneticPr fontId="3"/>
  </si>
  <si>
    <t>沖野</t>
  </si>
  <si>
    <t>折立</t>
  </si>
  <si>
    <t>吉成</t>
  </si>
  <si>
    <t>愛子</t>
  </si>
  <si>
    <t>中央</t>
    <phoneticPr fontId="3"/>
  </si>
  <si>
    <t>利</t>
    <rPh sb="0" eb="1">
      <t>リ</t>
    </rPh>
    <phoneticPr fontId="3"/>
  </si>
  <si>
    <t>茂庭</t>
    <phoneticPr fontId="3"/>
  </si>
  <si>
    <t xml:space="preserve">大崎市　遠田郡　加美郡 </t>
    <rPh sb="0" eb="2">
      <t>オオサキ</t>
    </rPh>
    <rPh sb="2" eb="3">
      <t>シ</t>
    </rPh>
    <rPh sb="4" eb="7">
      <t>トオダグン</t>
    </rPh>
    <rPh sb="8" eb="11">
      <t>カミグン</t>
    </rPh>
    <phoneticPr fontId="3"/>
  </si>
  <si>
    <t>気仙沼市　本吉郡　登米市</t>
    <rPh sb="0" eb="4">
      <t>ケセンヌマシ</t>
    </rPh>
    <rPh sb="5" eb="8">
      <t>モトヨシグン</t>
    </rPh>
    <rPh sb="9" eb="11">
      <t>トメ</t>
    </rPh>
    <rPh sb="11" eb="12">
      <t>シ</t>
    </rPh>
    <phoneticPr fontId="3"/>
  </si>
  <si>
    <t>仙台市内東京紙</t>
    <rPh sb="0" eb="1">
      <t>セン</t>
    </rPh>
    <rPh sb="1" eb="2">
      <t>ダイ</t>
    </rPh>
    <rPh sb="2" eb="4">
      <t>シナイ</t>
    </rPh>
    <rPh sb="4" eb="6">
      <t>トウキョウ</t>
    </rPh>
    <rPh sb="6" eb="7">
      <t>カミ</t>
    </rPh>
    <phoneticPr fontId="3"/>
  </si>
  <si>
    <t xml:space="preserve">代理店名　 </t>
    <phoneticPr fontId="3"/>
  </si>
  <si>
    <t>桜ヶ丘</t>
    <rPh sb="0" eb="1">
      <t>サクラ</t>
    </rPh>
    <rPh sb="2" eb="3">
      <t>オカ</t>
    </rPh>
    <phoneticPr fontId="3"/>
  </si>
  <si>
    <t>緑ヶ丘</t>
    <rPh sb="0" eb="1">
      <t>ミドリ</t>
    </rPh>
    <rPh sb="2" eb="3">
      <t>オカ</t>
    </rPh>
    <phoneticPr fontId="3"/>
  </si>
  <si>
    <t>長命ヶ丘</t>
    <rPh sb="0" eb="2">
      <t>チョウメイ</t>
    </rPh>
    <rPh sb="3" eb="4">
      <t>オカ</t>
    </rPh>
    <phoneticPr fontId="3"/>
  </si>
  <si>
    <t>桜ヶ丘</t>
    <rPh sb="0" eb="3">
      <t>サクラガオカ</t>
    </rPh>
    <phoneticPr fontId="3"/>
  </si>
  <si>
    <t>七ヶ浜</t>
    <phoneticPr fontId="3"/>
  </si>
  <si>
    <t>地区</t>
  </si>
  <si>
    <t>河北新報</t>
    <rPh sb="2" eb="4">
      <t>シンポウ</t>
    </rPh>
    <phoneticPr fontId="3"/>
  </si>
  <si>
    <t>朝日新聞</t>
    <rPh sb="0" eb="2">
      <t>アサヒ</t>
    </rPh>
    <rPh sb="2" eb="4">
      <t>シンブン</t>
    </rPh>
    <phoneticPr fontId="3"/>
  </si>
  <si>
    <t>読売新聞</t>
    <rPh sb="2" eb="4">
      <t>シンブン</t>
    </rPh>
    <phoneticPr fontId="3"/>
  </si>
  <si>
    <t>毎日新聞</t>
    <rPh sb="0" eb="1">
      <t>マイ</t>
    </rPh>
    <rPh sb="1" eb="2">
      <t>ヒ</t>
    </rPh>
    <rPh sb="2" eb="4">
      <t>シンブン</t>
    </rPh>
    <phoneticPr fontId="3"/>
  </si>
  <si>
    <t>日本経済新聞</t>
    <rPh sb="1" eb="2">
      <t>ホン</t>
    </rPh>
    <rPh sb="2" eb="4">
      <t>ケイザイ</t>
    </rPh>
    <rPh sb="4" eb="6">
      <t>シンブン</t>
    </rPh>
    <phoneticPr fontId="3"/>
  </si>
  <si>
    <t>産経新聞</t>
    <rPh sb="0" eb="1">
      <t>サン</t>
    </rPh>
    <rPh sb="1" eb="2">
      <t>キョウ</t>
    </rPh>
    <rPh sb="2" eb="4">
      <t>シンブン</t>
    </rPh>
    <phoneticPr fontId="3"/>
  </si>
  <si>
    <t>多賀城</t>
    <rPh sb="0" eb="3">
      <t>タガジョウ</t>
    </rPh>
    <phoneticPr fontId="3"/>
  </si>
  <si>
    <t>仙台市（朝日新聞　読売新聞　毎日新聞）</t>
    <rPh sb="0" eb="3">
      <t>センダイシ</t>
    </rPh>
    <rPh sb="4" eb="6">
      <t>アサヒ</t>
    </rPh>
    <rPh sb="6" eb="8">
      <t>シンブン</t>
    </rPh>
    <rPh sb="9" eb="11">
      <t>ヨミウリ</t>
    </rPh>
    <rPh sb="11" eb="13">
      <t>シンブン</t>
    </rPh>
    <rPh sb="14" eb="16">
      <t>マイニチ</t>
    </rPh>
    <rPh sb="16" eb="18">
      <t>シンブン</t>
    </rPh>
    <phoneticPr fontId="3"/>
  </si>
  <si>
    <t>※　〔折込休日〕石巻日日新聞（夕刊紙）は日曜日と祝日の一部が休刊です。</t>
    <rPh sb="27" eb="29">
      <t>イチブ</t>
    </rPh>
    <phoneticPr fontId="3"/>
  </si>
  <si>
    <t>石巻市　牡鹿郡　東松島市</t>
    <rPh sb="0" eb="3">
      <t>イシノマキシ</t>
    </rPh>
    <rPh sb="4" eb="7">
      <t>オシカグン</t>
    </rPh>
    <rPh sb="8" eb="9">
      <t>ヒガシ</t>
    </rPh>
    <rPh sb="9" eb="11">
      <t>マツシマ</t>
    </rPh>
    <rPh sb="11" eb="12">
      <t>シ</t>
    </rPh>
    <phoneticPr fontId="3"/>
  </si>
  <si>
    <t>朝日</t>
    <phoneticPr fontId="3"/>
  </si>
  <si>
    <t>読売</t>
    <phoneticPr fontId="3"/>
  </si>
  <si>
    <t>毎日</t>
    <phoneticPr fontId="3"/>
  </si>
  <si>
    <t>日経</t>
    <phoneticPr fontId="3"/>
  </si>
  <si>
    <t>茂庭</t>
    <rPh sb="0" eb="1">
      <t>モ</t>
    </rPh>
    <rPh sb="1" eb="2">
      <t>ニワ</t>
    </rPh>
    <phoneticPr fontId="3"/>
  </si>
  <si>
    <t>旧
鹿島台町</t>
    <rPh sb="0" eb="1">
      <t>キュウ</t>
    </rPh>
    <phoneticPr fontId="3"/>
  </si>
  <si>
    <t>旧
岩出山町</t>
    <rPh sb="0" eb="1">
      <t>キュウ</t>
    </rPh>
    <rPh sb="3" eb="4">
      <t>デ</t>
    </rPh>
    <phoneticPr fontId="3"/>
  </si>
  <si>
    <t>仙台市　仙台近郊　（河北新報）</t>
    <rPh sb="0" eb="3">
      <t>センダイシ</t>
    </rPh>
    <rPh sb="4" eb="6">
      <t>センダイ</t>
    </rPh>
    <rPh sb="6" eb="8">
      <t>キンコウ</t>
    </rPh>
    <rPh sb="10" eb="12">
      <t>カホク</t>
    </rPh>
    <rPh sb="12" eb="14">
      <t>シンポウ</t>
    </rPh>
    <phoneticPr fontId="3"/>
  </si>
  <si>
    <t>河 北 新 報　夕刊折込部数表</t>
    <phoneticPr fontId="3"/>
  </si>
  <si>
    <t>Tel</t>
    <phoneticPr fontId="3"/>
  </si>
  <si>
    <t>夕刊</t>
    <phoneticPr fontId="3"/>
  </si>
  <si>
    <t>青宮</t>
    <rPh sb="1" eb="2">
      <t>ミヤ</t>
    </rPh>
    <phoneticPr fontId="3"/>
  </si>
  <si>
    <t>泉青</t>
    <rPh sb="1" eb="2">
      <t>アオ</t>
    </rPh>
    <phoneticPr fontId="3"/>
  </si>
  <si>
    <t>塩釜</t>
    <phoneticPr fontId="3"/>
  </si>
  <si>
    <t>気仙沼　・</t>
    <rPh sb="0" eb="3">
      <t>ケセンヌマ</t>
    </rPh>
    <phoneticPr fontId="3"/>
  </si>
  <si>
    <t>　登米方面</t>
    <phoneticPr fontId="3"/>
  </si>
  <si>
    <t>MDS</t>
    <phoneticPr fontId="3"/>
  </si>
  <si>
    <t>HSR</t>
    <phoneticPr fontId="3"/>
  </si>
  <si>
    <t>改正</t>
  </si>
  <si>
    <t>改正</t>
    <rPh sb="0" eb="2">
      <t>カイセイ</t>
    </rPh>
    <phoneticPr fontId="3"/>
  </si>
  <si>
    <t>ポスティング部数</t>
    <rPh sb="6" eb="8">
      <t>ブスウ</t>
    </rPh>
    <phoneticPr fontId="3"/>
  </si>
  <si>
    <t>｢新聞折込広告｣･｢河北パワーポスティング」部数明細書</t>
  </si>
  <si>
    <t>仙台市（河北新報　朝刊･パワーポスティング）</t>
    <rPh sb="0" eb="3">
      <t>センダイシ</t>
    </rPh>
    <rPh sb="4" eb="6">
      <t>カホク</t>
    </rPh>
    <rPh sb="6" eb="8">
      <t>シンポウ</t>
    </rPh>
    <rPh sb="9" eb="11">
      <t>チョウカン</t>
    </rPh>
    <phoneticPr fontId="3"/>
  </si>
  <si>
    <t>Fax</t>
    <phoneticPr fontId="3"/>
  </si>
  <si>
    <t>Fax</t>
    <phoneticPr fontId="3"/>
  </si>
  <si>
    <t>中山</t>
    <phoneticPr fontId="3"/>
  </si>
  <si>
    <t>太白 ※</t>
    <rPh sb="0" eb="2">
      <t>タイハク</t>
    </rPh>
    <phoneticPr fontId="3"/>
  </si>
  <si>
    <t>松島</t>
    <phoneticPr fontId="3"/>
  </si>
  <si>
    <t>岩沼 ※</t>
    <phoneticPr fontId="3"/>
  </si>
  <si>
    <t>塩釜
・
多賀城</t>
    <rPh sb="0" eb="2">
      <t>シオガマ</t>
    </rPh>
    <rPh sb="5" eb="8">
      <t>タガジョウ</t>
    </rPh>
    <phoneticPr fontId="3"/>
  </si>
  <si>
    <t>白石 ※</t>
    <phoneticPr fontId="3"/>
  </si>
  <si>
    <t>大崎
ﾀｲﾑｽ
    ※</t>
    <rPh sb="0" eb="2">
      <t>オオサキ</t>
    </rPh>
    <phoneticPr fontId="3"/>
  </si>
  <si>
    <t>山下</t>
    <phoneticPr fontId="3"/>
  </si>
  <si>
    <t>石巻
 日日
      ※</t>
    <rPh sb="0" eb="2">
      <t>イシノマキ</t>
    </rPh>
    <rPh sb="4" eb="5">
      <t>ヒ</t>
    </rPh>
    <rPh sb="5" eb="6">
      <t>ヒ</t>
    </rPh>
    <phoneticPr fontId="3"/>
  </si>
  <si>
    <t>三陸
 新報
     ※</t>
    <rPh sb="0" eb="2">
      <t>サンリク</t>
    </rPh>
    <rPh sb="4" eb="6">
      <t>シンポウ</t>
    </rPh>
    <phoneticPr fontId="3"/>
  </si>
  <si>
    <t>富泉和</t>
    <rPh sb="0" eb="1">
      <t>トミ</t>
    </rPh>
    <rPh sb="1" eb="2">
      <t>イズミ</t>
    </rPh>
    <rPh sb="2" eb="3">
      <t>ワ</t>
    </rPh>
    <phoneticPr fontId="3"/>
  </si>
  <si>
    <t>宮若</t>
    <rPh sb="0" eb="1">
      <t>ミヤ</t>
    </rPh>
    <phoneticPr fontId="3"/>
  </si>
  <si>
    <t>宮利多泉</t>
    <rPh sb="0" eb="1">
      <t>ミヤ</t>
    </rPh>
    <rPh sb="1" eb="2">
      <t>リ</t>
    </rPh>
    <rPh sb="2" eb="3">
      <t>タ</t>
    </rPh>
    <rPh sb="3" eb="4">
      <t>イズミ</t>
    </rPh>
    <phoneticPr fontId="3"/>
  </si>
  <si>
    <t>宮泉</t>
    <rPh sb="0" eb="1">
      <t>ミヤ</t>
    </rPh>
    <rPh sb="1" eb="2">
      <t>イズミ</t>
    </rPh>
    <phoneticPr fontId="3"/>
  </si>
  <si>
    <t>青葉八幡</t>
    <rPh sb="0" eb="2">
      <t>アオバ</t>
    </rPh>
    <rPh sb="2" eb="4">
      <t>ハチマン</t>
    </rPh>
    <phoneticPr fontId="3"/>
  </si>
  <si>
    <t>本吉郡</t>
    <phoneticPr fontId="3"/>
  </si>
  <si>
    <t>旧本吉町</t>
    <rPh sb="0" eb="1">
      <t>キュウ</t>
    </rPh>
    <phoneticPr fontId="3"/>
  </si>
  <si>
    <t>若宮青</t>
    <rPh sb="0" eb="1">
      <t>ワカ</t>
    </rPh>
    <rPh sb="2" eb="3">
      <t>アオ</t>
    </rPh>
    <phoneticPr fontId="3"/>
  </si>
  <si>
    <t>青宮若</t>
    <rPh sb="0" eb="1">
      <t>アオ</t>
    </rPh>
    <rPh sb="1" eb="2">
      <t>ミヤ</t>
    </rPh>
    <rPh sb="2" eb="3">
      <t>ワカ</t>
    </rPh>
    <phoneticPr fontId="3"/>
  </si>
  <si>
    <t>青泉</t>
    <rPh sb="0" eb="1">
      <t>アオ</t>
    </rPh>
    <phoneticPr fontId="3"/>
  </si>
  <si>
    <t>代理店名</t>
    <phoneticPr fontId="3"/>
  </si>
  <si>
    <t>サイズ</t>
    <phoneticPr fontId="3"/>
  </si>
  <si>
    <t>折込日</t>
    <phoneticPr fontId="3"/>
  </si>
  <si>
    <t>担当者</t>
    <phoneticPr fontId="3"/>
  </si>
  <si>
    <t>受注No．</t>
    <phoneticPr fontId="3"/>
  </si>
  <si>
    <t>太</t>
    <rPh sb="0" eb="1">
      <t>フトシ</t>
    </rPh>
    <phoneticPr fontId="3"/>
  </si>
  <si>
    <t>旧桃生町</t>
    <rPh sb="1" eb="4">
      <t>モノウチョウ</t>
    </rPh>
    <phoneticPr fontId="3"/>
  </si>
  <si>
    <t>旧雄勝町</t>
    <rPh sb="1" eb="4">
      <t>オガツチョウ</t>
    </rPh>
    <phoneticPr fontId="3"/>
  </si>
  <si>
    <t>広渕</t>
    <phoneticPr fontId="3"/>
  </si>
  <si>
    <t>旧津山町</t>
    <rPh sb="0" eb="1">
      <t>キュウ</t>
    </rPh>
    <phoneticPr fontId="3"/>
  </si>
  <si>
    <t>旧石越町</t>
    <phoneticPr fontId="3"/>
  </si>
  <si>
    <t>旧迫町</t>
    <phoneticPr fontId="3"/>
  </si>
  <si>
    <t>旧南方町</t>
    <phoneticPr fontId="3"/>
  </si>
  <si>
    <t>旧中田町</t>
    <phoneticPr fontId="3"/>
  </si>
  <si>
    <t>旧東和町</t>
    <phoneticPr fontId="3"/>
  </si>
  <si>
    <t>旧登米町</t>
    <phoneticPr fontId="3"/>
  </si>
  <si>
    <t>旧米山町</t>
    <phoneticPr fontId="3"/>
  </si>
  <si>
    <t>旧豊里町</t>
    <phoneticPr fontId="3"/>
  </si>
  <si>
    <t>加美郡</t>
    <phoneticPr fontId="3"/>
  </si>
  <si>
    <t>鶴巣 ※</t>
    <phoneticPr fontId="3"/>
  </si>
  <si>
    <t>青若宮</t>
    <rPh sb="0" eb="1">
      <t>アオ</t>
    </rPh>
    <rPh sb="2" eb="3">
      <t>ミヤ</t>
    </rPh>
    <phoneticPr fontId="3"/>
  </si>
  <si>
    <t>富泉和</t>
    <rPh sb="1" eb="2">
      <t>イズミ</t>
    </rPh>
    <rPh sb="2" eb="3">
      <t>ワ</t>
    </rPh>
    <phoneticPr fontId="3"/>
  </si>
  <si>
    <t>-</t>
  </si>
  <si>
    <t>松山</t>
    <phoneticPr fontId="3"/>
  </si>
  <si>
    <t>中新田</t>
    <phoneticPr fontId="3"/>
  </si>
  <si>
    <t>中新田森※</t>
    <phoneticPr fontId="3"/>
  </si>
  <si>
    <r>
      <t>槻木</t>
    </r>
    <r>
      <rPr>
        <sz val="8"/>
        <rFont val="ＭＳ Ｐ明朝"/>
        <family val="1"/>
        <charset val="128"/>
      </rPr>
      <t xml:space="preserve"> </t>
    </r>
    <r>
      <rPr>
        <sz val="9"/>
        <rFont val="ＭＳ Ｐ明朝"/>
        <family val="1"/>
        <charset val="128"/>
      </rPr>
      <t>※</t>
    </r>
    <phoneticPr fontId="3"/>
  </si>
  <si>
    <t>利府※</t>
    <phoneticPr fontId="3"/>
  </si>
  <si>
    <t>塩釜※</t>
    <phoneticPr fontId="3"/>
  </si>
  <si>
    <t>※　朝日新聞塩釜店では利府町の一部を取り扱っております。</t>
    <rPh sb="2" eb="4">
      <t>アサヒ</t>
    </rPh>
    <rPh sb="4" eb="6">
      <t>シンブン</t>
    </rPh>
    <rPh sb="6" eb="8">
      <t>シオガマ</t>
    </rPh>
    <rPh sb="8" eb="9">
      <t>テン</t>
    </rPh>
    <rPh sb="11" eb="14">
      <t>リフチョウ</t>
    </rPh>
    <rPh sb="15" eb="17">
      <t>イチブ</t>
    </rPh>
    <rPh sb="18" eb="19">
      <t>ト</t>
    </rPh>
    <rPh sb="20" eb="21">
      <t>アツカ</t>
    </rPh>
    <phoneticPr fontId="3"/>
  </si>
  <si>
    <t>浜吉田</t>
    <rPh sb="0" eb="3">
      <t>ハマヨシダ</t>
    </rPh>
    <phoneticPr fontId="3"/>
  </si>
  <si>
    <t>※　合…合売店    　複…複合店 　　 Ｋ…河北新報</t>
    <rPh sb="2" eb="3">
      <t>ゴウ</t>
    </rPh>
    <rPh sb="4" eb="5">
      <t>ゴウ</t>
    </rPh>
    <rPh sb="5" eb="7">
      <t>バイテン</t>
    </rPh>
    <rPh sb="12" eb="13">
      <t>フク</t>
    </rPh>
    <rPh sb="14" eb="16">
      <t>フクゴウ</t>
    </rPh>
    <rPh sb="16" eb="17">
      <t>テン</t>
    </rPh>
    <rPh sb="23" eb="25">
      <t>カホク</t>
    </rPh>
    <rPh sb="25" eb="26">
      <t>シン</t>
    </rPh>
    <rPh sb="26" eb="27">
      <t>ホウ</t>
    </rPh>
    <phoneticPr fontId="3"/>
  </si>
  <si>
    <t>稲井</t>
    <phoneticPr fontId="3"/>
  </si>
  <si>
    <t>※　合…合売店    複…複合店    Ｋ…河北新報    Y…読売新聞</t>
    <rPh sb="2" eb="3">
      <t>ゴウ</t>
    </rPh>
    <rPh sb="4" eb="5">
      <t>ゴウ</t>
    </rPh>
    <rPh sb="5" eb="7">
      <t>バイテン</t>
    </rPh>
    <rPh sb="11" eb="12">
      <t>フク</t>
    </rPh>
    <rPh sb="13" eb="15">
      <t>フクゴウ</t>
    </rPh>
    <rPh sb="15" eb="16">
      <t>テン</t>
    </rPh>
    <rPh sb="22" eb="24">
      <t>カホク</t>
    </rPh>
    <rPh sb="24" eb="26">
      <t>シンポウ</t>
    </rPh>
    <rPh sb="32" eb="34">
      <t>ヨミウリ</t>
    </rPh>
    <rPh sb="34" eb="36">
      <t>シンブン</t>
    </rPh>
    <phoneticPr fontId="3"/>
  </si>
  <si>
    <t>朝日</t>
    <phoneticPr fontId="3"/>
  </si>
  <si>
    <t>読売</t>
    <phoneticPr fontId="3"/>
  </si>
  <si>
    <t>※　南三陸町戸倉地区は河北新報柳津店で取り扱っております。</t>
    <rPh sb="2" eb="3">
      <t>ミナミ</t>
    </rPh>
    <rPh sb="3" eb="6">
      <t>サンリクチョウ</t>
    </rPh>
    <rPh sb="6" eb="8">
      <t>トクラ</t>
    </rPh>
    <rPh sb="8" eb="10">
      <t>チク</t>
    </rPh>
    <rPh sb="11" eb="13">
      <t>カホク</t>
    </rPh>
    <rPh sb="13" eb="15">
      <t>シンポウ</t>
    </rPh>
    <rPh sb="15" eb="17">
      <t>ヤナイヅ</t>
    </rPh>
    <rPh sb="17" eb="18">
      <t>テン</t>
    </rPh>
    <rPh sb="19" eb="20">
      <t>ト</t>
    </rPh>
    <rPh sb="21" eb="22">
      <t>アツカ</t>
    </rPh>
    <phoneticPr fontId="3"/>
  </si>
  <si>
    <t>※　槻木の毎日新聞は河北新報槻木店が、朝日新聞は読売新聞槻木店が取り扱っております。</t>
    <rPh sb="2" eb="4">
      <t>ツキノキ</t>
    </rPh>
    <rPh sb="5" eb="7">
      <t>マイニチ</t>
    </rPh>
    <rPh sb="7" eb="9">
      <t>シンブン</t>
    </rPh>
    <rPh sb="10" eb="12">
      <t>カホク</t>
    </rPh>
    <rPh sb="12" eb="14">
      <t>シンポウ</t>
    </rPh>
    <rPh sb="14" eb="16">
      <t>ツキノキ</t>
    </rPh>
    <rPh sb="16" eb="17">
      <t>テン</t>
    </rPh>
    <rPh sb="19" eb="21">
      <t>アサヒ</t>
    </rPh>
    <rPh sb="21" eb="23">
      <t>シンブン</t>
    </rPh>
    <rPh sb="24" eb="26">
      <t>ヨミウリ</t>
    </rPh>
    <rPh sb="26" eb="28">
      <t>シンブン</t>
    </rPh>
    <rPh sb="28" eb="30">
      <t>ツキノキ</t>
    </rPh>
    <rPh sb="30" eb="31">
      <t>テン</t>
    </rPh>
    <rPh sb="32" eb="33">
      <t>ト</t>
    </rPh>
    <rPh sb="34" eb="35">
      <t>アツカ</t>
    </rPh>
    <phoneticPr fontId="3"/>
  </si>
  <si>
    <t>南郷</t>
    <phoneticPr fontId="3"/>
  </si>
  <si>
    <t>旧　　　　　気仙沼市</t>
    <rPh sb="0" eb="1">
      <t>キュウ</t>
    </rPh>
    <rPh sb="6" eb="9">
      <t>ケセンヌマ</t>
    </rPh>
    <rPh sb="9" eb="10">
      <t>シ</t>
    </rPh>
    <phoneticPr fontId="3"/>
  </si>
  <si>
    <t>旧唐桑町</t>
    <rPh sb="0" eb="1">
      <t>キュウ</t>
    </rPh>
    <rPh sb="1" eb="3">
      <t>カラクワ</t>
    </rPh>
    <rPh sb="3" eb="4">
      <t>マチ</t>
    </rPh>
    <phoneticPr fontId="3"/>
  </si>
  <si>
    <t>名太</t>
    <rPh sb="0" eb="1">
      <t>ナ</t>
    </rPh>
    <rPh sb="1" eb="2">
      <t>フトシ</t>
    </rPh>
    <phoneticPr fontId="3"/>
  </si>
  <si>
    <t>No</t>
    <phoneticPr fontId="3"/>
  </si>
  <si>
    <t>No</t>
    <phoneticPr fontId="3"/>
  </si>
  <si>
    <t>黒松</t>
    <phoneticPr fontId="3"/>
  </si>
  <si>
    <t>荒井</t>
    <phoneticPr fontId="3"/>
  </si>
  <si>
    <t>富沢</t>
    <phoneticPr fontId="3"/>
  </si>
  <si>
    <t>高森</t>
    <phoneticPr fontId="3"/>
  </si>
  <si>
    <t>折立</t>
    <phoneticPr fontId="3"/>
  </si>
  <si>
    <t>吉成</t>
    <phoneticPr fontId="3"/>
  </si>
  <si>
    <t>岩切</t>
    <phoneticPr fontId="3"/>
  </si>
  <si>
    <t>愛子</t>
    <phoneticPr fontId="3"/>
  </si>
  <si>
    <t>高砂</t>
    <phoneticPr fontId="3"/>
  </si>
  <si>
    <t>No</t>
    <phoneticPr fontId="3"/>
  </si>
  <si>
    <t>ポスティング</t>
    <phoneticPr fontId="3"/>
  </si>
  <si>
    <t>ＰＰ</t>
    <phoneticPr fontId="3"/>
  </si>
  <si>
    <t>ポスティング</t>
    <phoneticPr fontId="3"/>
  </si>
  <si>
    <t>ＰＰ</t>
    <phoneticPr fontId="3"/>
  </si>
  <si>
    <t>No</t>
    <phoneticPr fontId="3"/>
  </si>
  <si>
    <t>黒松</t>
    <phoneticPr fontId="3"/>
  </si>
  <si>
    <t>国見</t>
    <phoneticPr fontId="3"/>
  </si>
  <si>
    <t>北山</t>
    <phoneticPr fontId="3"/>
  </si>
  <si>
    <t>荒井</t>
    <phoneticPr fontId="3"/>
  </si>
  <si>
    <t>富沢</t>
    <phoneticPr fontId="3"/>
  </si>
  <si>
    <t>原町</t>
    <phoneticPr fontId="3"/>
  </si>
  <si>
    <t>中山</t>
    <phoneticPr fontId="3"/>
  </si>
  <si>
    <t>若林</t>
    <phoneticPr fontId="3"/>
  </si>
  <si>
    <t>郡山</t>
    <phoneticPr fontId="3"/>
  </si>
  <si>
    <t>高森</t>
    <phoneticPr fontId="3"/>
  </si>
  <si>
    <t>岩切</t>
    <phoneticPr fontId="3"/>
  </si>
  <si>
    <t>高砂</t>
    <phoneticPr fontId="3"/>
  </si>
  <si>
    <r>
      <t>折込日（</t>
    </r>
    <r>
      <rPr>
        <b/>
        <sz val="10"/>
        <rFont val="ＭＳ Ｐ明朝"/>
        <family val="1"/>
        <charset val="128"/>
      </rPr>
      <t>朝刊</t>
    </r>
    <r>
      <rPr>
        <sz val="10"/>
        <rFont val="ＭＳ Ｐ明朝"/>
        <family val="1"/>
        <charset val="128"/>
      </rPr>
      <t>）</t>
    </r>
    <rPh sb="4" eb="6">
      <t>チョウカン</t>
    </rPh>
    <phoneticPr fontId="3"/>
  </si>
  <si>
    <r>
      <t>配布日（</t>
    </r>
    <r>
      <rPr>
        <b/>
        <sz val="10"/>
        <rFont val="ＭＳ Ｐ明朝"/>
        <family val="1"/>
        <charset val="128"/>
      </rPr>
      <t>ＰＰ</t>
    </r>
    <r>
      <rPr>
        <sz val="10"/>
        <rFont val="ＭＳ Ｐ明朝"/>
        <family val="1"/>
        <charset val="128"/>
      </rPr>
      <t>）</t>
    </r>
    <rPh sb="0" eb="2">
      <t>ハイフ</t>
    </rPh>
    <phoneticPr fontId="3"/>
  </si>
  <si>
    <t>愛子東部</t>
    <rPh sb="0" eb="2">
      <t>アヤシ</t>
    </rPh>
    <rPh sb="2" eb="4">
      <t>トウブ</t>
    </rPh>
    <phoneticPr fontId="3"/>
  </si>
  <si>
    <t>愛子西部</t>
    <rPh sb="0" eb="2">
      <t>アヤシ</t>
    </rPh>
    <rPh sb="2" eb="4">
      <t>セイブ</t>
    </rPh>
    <phoneticPr fontId="3"/>
  </si>
  <si>
    <t>広告主名</t>
    <rPh sb="0" eb="3">
      <t>コウコクヌシ</t>
    </rPh>
    <rPh sb="3" eb="4">
      <t>メイ</t>
    </rPh>
    <phoneticPr fontId="3"/>
  </si>
  <si>
    <t>タイトル</t>
    <phoneticPr fontId="3"/>
  </si>
  <si>
    <t>代理店名</t>
    <rPh sb="0" eb="3">
      <t>ダイリテン</t>
    </rPh>
    <rPh sb="3" eb="4">
      <t>メイ</t>
    </rPh>
    <phoneticPr fontId="3"/>
  </si>
  <si>
    <t>サイズ</t>
    <phoneticPr fontId="3"/>
  </si>
  <si>
    <t>総枚数</t>
    <rPh sb="0" eb="1">
      <t>ソウ</t>
    </rPh>
    <rPh sb="1" eb="3">
      <t>マイスウ</t>
    </rPh>
    <phoneticPr fontId="3"/>
  </si>
  <si>
    <t>折込日</t>
    <rPh sb="0" eb="2">
      <t>オリコミ</t>
    </rPh>
    <rPh sb="2" eb="3">
      <t>ビ</t>
    </rPh>
    <phoneticPr fontId="3"/>
  </si>
  <si>
    <t>日  本  経  済  新  聞</t>
    <rPh sb="0" eb="1">
      <t>ヒ</t>
    </rPh>
    <rPh sb="3" eb="4">
      <t>ホン</t>
    </rPh>
    <rPh sb="6" eb="7">
      <t>ヘ</t>
    </rPh>
    <rPh sb="9" eb="10">
      <t>スミ</t>
    </rPh>
    <rPh sb="12" eb="16">
      <t>シンブン</t>
    </rPh>
    <phoneticPr fontId="3"/>
  </si>
  <si>
    <t>仙台市内河北新報①</t>
    <rPh sb="0" eb="1">
      <t>セン</t>
    </rPh>
    <rPh sb="1" eb="2">
      <t>ダイ</t>
    </rPh>
    <rPh sb="2" eb="4">
      <t>シナイ</t>
    </rPh>
    <rPh sb="4" eb="6">
      <t>カホク</t>
    </rPh>
    <rPh sb="6" eb="8">
      <t>シンポウ</t>
    </rPh>
    <phoneticPr fontId="3"/>
  </si>
  <si>
    <t>仙台市内河北新報②</t>
    <rPh sb="0" eb="4">
      <t>センダイシナイ</t>
    </rPh>
    <rPh sb="4" eb="6">
      <t>カホク</t>
    </rPh>
    <rPh sb="6" eb="8">
      <t>シンポウ</t>
    </rPh>
    <phoneticPr fontId="3"/>
  </si>
  <si>
    <t>仙台市（日本経済新聞　産経新聞）</t>
    <rPh sb="0" eb="3">
      <t>センダイシ</t>
    </rPh>
    <rPh sb="4" eb="6">
      <t>ニホン</t>
    </rPh>
    <rPh sb="6" eb="8">
      <t>ケイザイ</t>
    </rPh>
    <rPh sb="8" eb="10">
      <t>シンブン</t>
    </rPh>
    <rPh sb="11" eb="13">
      <t>サンケイ</t>
    </rPh>
    <rPh sb="13" eb="15">
      <t>シンブン</t>
    </rPh>
    <phoneticPr fontId="3"/>
  </si>
  <si>
    <t>※　旧三本木町の毎日新聞は河北新報三本木店が取り扱っております。</t>
    <rPh sb="2" eb="3">
      <t>キュウ</t>
    </rPh>
    <rPh sb="3" eb="4">
      <t>サン</t>
    </rPh>
    <rPh sb="4" eb="5">
      <t>ホン</t>
    </rPh>
    <rPh sb="5" eb="6">
      <t>キ</t>
    </rPh>
    <rPh sb="6" eb="7">
      <t>マチ</t>
    </rPh>
    <rPh sb="13" eb="15">
      <t>カホク</t>
    </rPh>
    <rPh sb="15" eb="17">
      <t>シンポウ</t>
    </rPh>
    <rPh sb="17" eb="18">
      <t>サン</t>
    </rPh>
    <rPh sb="18" eb="19">
      <t>ホン</t>
    </rPh>
    <rPh sb="19" eb="20">
      <t>キ</t>
    </rPh>
    <rPh sb="20" eb="21">
      <t>テン</t>
    </rPh>
    <rPh sb="22" eb="23">
      <t>ト</t>
    </rPh>
    <rPh sb="24" eb="25">
      <t>アツカ</t>
    </rPh>
    <phoneticPr fontId="3"/>
  </si>
  <si>
    <t>宮崎</t>
    <phoneticPr fontId="3"/>
  </si>
  <si>
    <t>女川</t>
    <phoneticPr fontId="3"/>
  </si>
  <si>
    <t>中新田
伊藤 ※</t>
    <phoneticPr fontId="3"/>
  </si>
  <si>
    <t xml:space="preserve">※　旧栗駒町、旧鶯沢町の毎日新聞は読売新聞岩ケ崎店が取り扱っております。 </t>
    <rPh sb="2" eb="3">
      <t>キュウ</t>
    </rPh>
    <rPh sb="3" eb="5">
      <t>クリコマ</t>
    </rPh>
    <rPh sb="5" eb="6">
      <t>マチ</t>
    </rPh>
    <rPh sb="7" eb="8">
      <t>キュウ</t>
    </rPh>
    <rPh sb="8" eb="9">
      <t>ウグイス</t>
    </rPh>
    <rPh sb="9" eb="10">
      <t>ウグイスザワ</t>
    </rPh>
    <rPh sb="10" eb="11">
      <t>マチ</t>
    </rPh>
    <rPh sb="12" eb="14">
      <t>マイニチ</t>
    </rPh>
    <rPh sb="14" eb="16">
      <t>シンブン</t>
    </rPh>
    <rPh sb="17" eb="19">
      <t>ヨミウリ</t>
    </rPh>
    <rPh sb="19" eb="21">
      <t>シンブン</t>
    </rPh>
    <rPh sb="21" eb="22">
      <t>イワ</t>
    </rPh>
    <rPh sb="23" eb="24">
      <t>サキ</t>
    </rPh>
    <rPh sb="24" eb="25">
      <t>テン</t>
    </rPh>
    <rPh sb="25" eb="26">
      <t>バイテン</t>
    </rPh>
    <rPh sb="26" eb="27">
      <t>ト</t>
    </rPh>
    <rPh sb="28" eb="29">
      <t>アツカ</t>
    </rPh>
    <phoneticPr fontId="3"/>
  </si>
  <si>
    <t>河北新報（仙台市内）①</t>
    <rPh sb="0" eb="2">
      <t>カホク</t>
    </rPh>
    <rPh sb="2" eb="4">
      <t>シンポウ</t>
    </rPh>
    <rPh sb="5" eb="7">
      <t>センダイ</t>
    </rPh>
    <rPh sb="7" eb="9">
      <t>シナイ</t>
    </rPh>
    <phoneticPr fontId="3"/>
  </si>
  <si>
    <t>河北新報（仙台市内）②</t>
    <rPh sb="0" eb="2">
      <t>カホク</t>
    </rPh>
    <rPh sb="2" eb="4">
      <t>シンポウ</t>
    </rPh>
    <rPh sb="5" eb="8">
      <t>センダイシ</t>
    </rPh>
    <rPh sb="8" eb="9">
      <t>ナイ</t>
    </rPh>
    <phoneticPr fontId="3"/>
  </si>
  <si>
    <t>岩切</t>
    <rPh sb="0" eb="2">
      <t>イワキリ</t>
    </rPh>
    <phoneticPr fontId="3"/>
  </si>
  <si>
    <t>高砂</t>
    <phoneticPr fontId="3"/>
  </si>
  <si>
    <t>中田</t>
    <rPh sb="0" eb="2">
      <t>ナカタ</t>
    </rPh>
    <phoneticPr fontId="3"/>
  </si>
  <si>
    <t>河北新報（仙台近郊）</t>
    <rPh sb="0" eb="2">
      <t>カホク</t>
    </rPh>
    <rPh sb="2" eb="4">
      <t>シンポウ</t>
    </rPh>
    <rPh sb="5" eb="7">
      <t>センダイ</t>
    </rPh>
    <rPh sb="7" eb="9">
      <t>キンコウ</t>
    </rPh>
    <phoneticPr fontId="3"/>
  </si>
  <si>
    <t>合　　計</t>
    <rPh sb="0" eb="1">
      <t>ア</t>
    </rPh>
    <rPh sb="3" eb="4">
      <t>ケイ</t>
    </rPh>
    <phoneticPr fontId="3"/>
  </si>
  <si>
    <t>※  H25.5.1改定　67.作並⇒愛子西部　・　69.ひろせ販売C⇒愛子東部へ名称変更</t>
    <phoneticPr fontId="3"/>
  </si>
  <si>
    <t>※  読売新聞の茂庭地区は12.読売新聞太白店が取り扱っております。</t>
    <rPh sb="3" eb="7">
      <t>ヨミウリシンブン</t>
    </rPh>
    <rPh sb="8" eb="10">
      <t>モニワ</t>
    </rPh>
    <rPh sb="10" eb="12">
      <t>チク</t>
    </rPh>
    <rPh sb="16" eb="18">
      <t>ヨミウリ</t>
    </rPh>
    <rPh sb="18" eb="20">
      <t>シンブン</t>
    </rPh>
    <rPh sb="20" eb="22">
      <t>タイハク</t>
    </rPh>
    <rPh sb="22" eb="23">
      <t>テン</t>
    </rPh>
    <rPh sb="24" eb="25">
      <t>ト</t>
    </rPh>
    <rPh sb="26" eb="27">
      <t>アツカ</t>
    </rPh>
    <phoneticPr fontId="3"/>
  </si>
  <si>
    <t>名取 ※</t>
    <rPh sb="0" eb="2">
      <t>ナトリ</t>
    </rPh>
    <phoneticPr fontId="3"/>
  </si>
  <si>
    <t>名取 ※</t>
    <phoneticPr fontId="3"/>
  </si>
  <si>
    <t>南名取 ※</t>
    <phoneticPr fontId="3"/>
  </si>
  <si>
    <t>岩沼 ※</t>
    <phoneticPr fontId="3"/>
  </si>
  <si>
    <t>名取大手町※</t>
    <rPh sb="2" eb="5">
      <t>オオテマチ</t>
    </rPh>
    <phoneticPr fontId="3"/>
  </si>
  <si>
    <r>
      <t>塩釜</t>
    </r>
    <r>
      <rPr>
        <sz val="9"/>
        <color indexed="50"/>
        <rFont val="ＭＳ Ｐ明朝"/>
        <family val="1"/>
        <charset val="128"/>
      </rPr>
      <t>※</t>
    </r>
    <phoneticPr fontId="3"/>
  </si>
  <si>
    <t>白石 ※</t>
    <phoneticPr fontId="3"/>
  </si>
  <si>
    <t>槻木 ※</t>
    <phoneticPr fontId="3"/>
  </si>
  <si>
    <t>角田 ※</t>
    <phoneticPr fontId="3"/>
  </si>
  <si>
    <t>角田</t>
    <phoneticPr fontId="3"/>
  </si>
  <si>
    <t>亘理</t>
    <phoneticPr fontId="3"/>
  </si>
  <si>
    <t>逢隈</t>
    <phoneticPr fontId="3"/>
  </si>
  <si>
    <t>荒浜</t>
    <phoneticPr fontId="3"/>
  </si>
  <si>
    <t>古川 ※</t>
    <phoneticPr fontId="3"/>
  </si>
  <si>
    <t>三本木 ※</t>
    <phoneticPr fontId="3"/>
  </si>
  <si>
    <t>古川 ※</t>
    <phoneticPr fontId="3"/>
  </si>
  <si>
    <t>※　女川町の産経新聞は読売新聞女川店が取り扱っております。</t>
    <rPh sb="2" eb="4">
      <t>オナガワ</t>
    </rPh>
    <rPh sb="4" eb="5">
      <t>マチ</t>
    </rPh>
    <rPh sb="6" eb="8">
      <t>サンケイ</t>
    </rPh>
    <rPh sb="8" eb="10">
      <t>シンブン</t>
    </rPh>
    <rPh sb="11" eb="13">
      <t>ヨミウリ</t>
    </rPh>
    <rPh sb="13" eb="15">
      <t>シンブン</t>
    </rPh>
    <rPh sb="15" eb="17">
      <t>オナガワ</t>
    </rPh>
    <rPh sb="17" eb="18">
      <t>テン</t>
    </rPh>
    <rPh sb="19" eb="20">
      <t>ト</t>
    </rPh>
    <rPh sb="21" eb="22">
      <t>アツカ</t>
    </rPh>
    <phoneticPr fontId="3"/>
  </si>
  <si>
    <t>女川 ※</t>
    <phoneticPr fontId="3"/>
  </si>
  <si>
    <t>岩ヶ崎※</t>
    <rPh sb="0" eb="1">
      <t>イワ</t>
    </rPh>
    <rPh sb="2" eb="3">
      <t>サキ</t>
    </rPh>
    <phoneticPr fontId="3"/>
  </si>
  <si>
    <t>※　合…合売店    複…複合店　　 Ｋ…河北新報</t>
    <rPh sb="2" eb="3">
      <t>ゴウ</t>
    </rPh>
    <rPh sb="4" eb="5">
      <t>ゴウ</t>
    </rPh>
    <rPh sb="5" eb="7">
      <t>バイテン</t>
    </rPh>
    <rPh sb="11" eb="12">
      <t>フク</t>
    </rPh>
    <rPh sb="13" eb="15">
      <t>フクゴウ</t>
    </rPh>
    <rPh sb="15" eb="16">
      <t>テン</t>
    </rPh>
    <phoneticPr fontId="3"/>
  </si>
  <si>
    <t>近郊小計</t>
    <rPh sb="0" eb="1">
      <t>チカ</t>
    </rPh>
    <rPh sb="1" eb="2">
      <t>コウ</t>
    </rPh>
    <rPh sb="2" eb="3">
      <t>ショウ</t>
    </rPh>
    <rPh sb="3" eb="4">
      <t>ケイ</t>
    </rPh>
    <phoneticPr fontId="3"/>
  </si>
  <si>
    <t>①小  計</t>
    <rPh sb="1" eb="2">
      <t>ショウ</t>
    </rPh>
    <rPh sb="4" eb="5">
      <t>ケイ</t>
    </rPh>
    <phoneticPr fontId="3"/>
  </si>
  <si>
    <t>②小  計</t>
    <rPh sb="1" eb="2">
      <t>ショウ</t>
    </rPh>
    <rPh sb="4" eb="5">
      <t>ケイ</t>
    </rPh>
    <phoneticPr fontId="3"/>
  </si>
  <si>
    <t>利府 ※</t>
    <phoneticPr fontId="3"/>
  </si>
  <si>
    <t>朝日オリコミ仙台</t>
    <rPh sb="0" eb="2">
      <t>アサヒ</t>
    </rPh>
    <rPh sb="6" eb="8">
      <t>センダイ</t>
    </rPh>
    <phoneticPr fontId="3"/>
  </si>
  <si>
    <t>℡０２２－２３６－６７６３</t>
    <phoneticPr fontId="3"/>
  </si>
  <si>
    <t>℡０２２－２３６－６７６３</t>
    <phoneticPr fontId="3"/>
  </si>
  <si>
    <t>℡０２２－２３６－６７６３</t>
    <phoneticPr fontId="3"/>
  </si>
  <si>
    <t>℡０２２－２３６－６７６３</t>
    <phoneticPr fontId="3"/>
  </si>
  <si>
    <t>ひろせ中央</t>
    <rPh sb="3" eb="5">
      <t>チュウオウ</t>
    </rPh>
    <phoneticPr fontId="3"/>
  </si>
  <si>
    <t>名取大手町</t>
  </si>
  <si>
    <t>荒井</t>
  </si>
  <si>
    <t>富沢</t>
  </si>
  <si>
    <t>南小泉  ※</t>
    <rPh sb="0" eb="1">
      <t>ミナミ</t>
    </rPh>
    <rPh sb="1" eb="3">
      <t>コイズミ</t>
    </rPh>
    <phoneticPr fontId="3"/>
  </si>
  <si>
    <t xml:space="preserve">※　旧迫町佐沼の朝日新聞(毎日含む)は河北新報西佐沼店、東佐沼店が取り扱っております。 </t>
    <rPh sb="2" eb="3">
      <t>キュウ</t>
    </rPh>
    <rPh sb="8" eb="10">
      <t>アサヒ</t>
    </rPh>
    <rPh sb="13" eb="15">
      <t>マイニチ</t>
    </rPh>
    <rPh sb="15" eb="16">
      <t>フク</t>
    </rPh>
    <rPh sb="19" eb="21">
      <t>カホク</t>
    </rPh>
    <rPh sb="21" eb="23">
      <t>シンポウ</t>
    </rPh>
    <rPh sb="23" eb="24">
      <t>ニシ</t>
    </rPh>
    <rPh sb="24" eb="25">
      <t>サトウ</t>
    </rPh>
    <rPh sb="25" eb="26">
      <t>ヌマ</t>
    </rPh>
    <rPh sb="26" eb="27">
      <t>テン</t>
    </rPh>
    <rPh sb="28" eb="29">
      <t>ヒガシ</t>
    </rPh>
    <rPh sb="29" eb="31">
      <t>サヌマ</t>
    </rPh>
    <rPh sb="31" eb="32">
      <t>テン</t>
    </rPh>
    <rPh sb="33" eb="34">
      <t>ト</t>
    </rPh>
    <rPh sb="35" eb="36">
      <t>アツカ</t>
    </rPh>
    <phoneticPr fontId="3"/>
  </si>
  <si>
    <t>参考資料</t>
    <rPh sb="0" eb="2">
      <t>サンコウ</t>
    </rPh>
    <rPh sb="2" eb="4">
      <t>シリョウ</t>
    </rPh>
    <phoneticPr fontId="3"/>
  </si>
  <si>
    <t>仙台市内で統合された日経新聞の内訳は下記のようになります。</t>
    <rPh sb="0" eb="4">
      <t>センダイシナイ</t>
    </rPh>
    <rPh sb="5" eb="7">
      <t>トウゴウ</t>
    </rPh>
    <rPh sb="10" eb="12">
      <t>ニッケイ</t>
    </rPh>
    <rPh sb="12" eb="14">
      <t>シンブン</t>
    </rPh>
    <rPh sb="15" eb="17">
      <t>ウチワケ</t>
    </rPh>
    <rPh sb="18" eb="20">
      <t>カキ</t>
    </rPh>
    <phoneticPr fontId="3"/>
  </si>
  <si>
    <t>高砂東 200</t>
  </si>
  <si>
    <t>※  天災、災害等の事故や選挙報道等で新聞制作の遅れが生ずる場合、やむを得ず折込日の変更をさせて頂く事や折込不能となる場合があります。</t>
  </si>
  <si>
    <t>※  悪天候、災害、事故等のやむを得ない理由により、折込不可能もしくは折込日の変更をせざるを得ない場合、折込料金以外の損害賠償について免責とさせていただきます。</t>
    <rPh sb="67" eb="69">
      <t>メンセキ</t>
    </rPh>
    <phoneticPr fontId="3"/>
  </si>
  <si>
    <t>※　亘理町内の朝日新聞は、河北新報各店が取り扱っております。</t>
    <rPh sb="7" eb="9">
      <t>アサヒ</t>
    </rPh>
    <rPh sb="9" eb="11">
      <t>シンブン</t>
    </rPh>
    <rPh sb="13" eb="15">
      <t>カホク</t>
    </rPh>
    <rPh sb="15" eb="17">
      <t>シンポウ</t>
    </rPh>
    <rPh sb="17" eb="18">
      <t>カク</t>
    </rPh>
    <rPh sb="18" eb="19">
      <t>テン</t>
    </rPh>
    <rPh sb="20" eb="21">
      <t>ト</t>
    </rPh>
    <rPh sb="22" eb="23">
      <t>アツカ</t>
    </rPh>
    <phoneticPr fontId="3"/>
  </si>
  <si>
    <t>※　角田市内の朝日新聞は、河北新報角田店が取り扱っております。</t>
    <rPh sb="2" eb="4">
      <t>カクダ</t>
    </rPh>
    <rPh sb="4" eb="5">
      <t>シ</t>
    </rPh>
    <rPh sb="5" eb="6">
      <t>ナイ</t>
    </rPh>
    <rPh sb="7" eb="9">
      <t>アサヒ</t>
    </rPh>
    <rPh sb="9" eb="11">
      <t>シンブン</t>
    </rPh>
    <rPh sb="13" eb="15">
      <t>カホク</t>
    </rPh>
    <rPh sb="15" eb="17">
      <t>シンポウ</t>
    </rPh>
    <rPh sb="17" eb="19">
      <t>カクダ</t>
    </rPh>
    <rPh sb="19" eb="20">
      <t>テン</t>
    </rPh>
    <rPh sb="21" eb="22">
      <t>ト</t>
    </rPh>
    <rPh sb="23" eb="24">
      <t>アツカ</t>
    </rPh>
    <phoneticPr fontId="3"/>
  </si>
  <si>
    <t>※　美里町の朝日新聞は、河北新報各店が取り扱っております。</t>
    <rPh sb="2" eb="4">
      <t>ミサト</t>
    </rPh>
    <rPh sb="4" eb="5">
      <t>チョウ</t>
    </rPh>
    <rPh sb="6" eb="8">
      <t>アサヒ</t>
    </rPh>
    <rPh sb="8" eb="10">
      <t>シンブン</t>
    </rPh>
    <rPh sb="12" eb="14">
      <t>カホク</t>
    </rPh>
    <rPh sb="14" eb="16">
      <t>シンポウ</t>
    </rPh>
    <rPh sb="16" eb="17">
      <t>カク</t>
    </rPh>
    <rPh sb="17" eb="18">
      <t>テン</t>
    </rPh>
    <rPh sb="19" eb="20">
      <t>ト</t>
    </rPh>
    <rPh sb="21" eb="22">
      <t>アツカ</t>
    </rPh>
    <phoneticPr fontId="3"/>
  </si>
  <si>
    <t>※　旧石巻市内の日本経済新聞は、旧石巻市河北新報各店で取り扱っております。</t>
    <rPh sb="2" eb="3">
      <t>キュウ</t>
    </rPh>
    <rPh sb="3" eb="5">
      <t>イシノマキ</t>
    </rPh>
    <rPh sb="5" eb="7">
      <t>シナイ</t>
    </rPh>
    <rPh sb="8" eb="10">
      <t>ニホン</t>
    </rPh>
    <rPh sb="10" eb="12">
      <t>ケイザイ</t>
    </rPh>
    <rPh sb="12" eb="14">
      <t>シンブン</t>
    </rPh>
    <rPh sb="16" eb="17">
      <t>キュウ</t>
    </rPh>
    <rPh sb="17" eb="19">
      <t>イシノマキ</t>
    </rPh>
    <rPh sb="19" eb="20">
      <t>シ</t>
    </rPh>
    <rPh sb="20" eb="22">
      <t>カホク</t>
    </rPh>
    <rPh sb="22" eb="24">
      <t>シンポウ</t>
    </rPh>
    <rPh sb="24" eb="26">
      <t>カクテン</t>
    </rPh>
    <rPh sb="27" eb="28">
      <t>ト</t>
    </rPh>
    <rPh sb="29" eb="30">
      <t>アツカ</t>
    </rPh>
    <phoneticPr fontId="3"/>
  </si>
  <si>
    <t>※　築館町の朝日新聞は、河北新報築館店が取り扱っております。</t>
    <rPh sb="2" eb="4">
      <t>ツキダテ</t>
    </rPh>
    <rPh sb="4" eb="5">
      <t>チョウ</t>
    </rPh>
    <rPh sb="6" eb="8">
      <t>アサヒ</t>
    </rPh>
    <rPh sb="8" eb="10">
      <t>シンブン</t>
    </rPh>
    <rPh sb="12" eb="14">
      <t>カホク</t>
    </rPh>
    <rPh sb="14" eb="16">
      <t>シンポウ</t>
    </rPh>
    <rPh sb="16" eb="18">
      <t>ツキダテ</t>
    </rPh>
    <rPh sb="18" eb="19">
      <t>テン</t>
    </rPh>
    <rPh sb="20" eb="21">
      <t>ト</t>
    </rPh>
    <rPh sb="22" eb="23">
      <t>アツカ</t>
    </rPh>
    <phoneticPr fontId="3"/>
  </si>
  <si>
    <t>※ 気仙沼市内の朝日新聞・日本経済新聞・産経新聞は河北新報気仙沼店が取り扱っております。</t>
    <rPh sb="2" eb="3">
      <t>キ</t>
    </rPh>
    <rPh sb="3" eb="4">
      <t>セン</t>
    </rPh>
    <rPh sb="4" eb="5">
      <t>ヌマ</t>
    </rPh>
    <rPh sb="5" eb="7">
      <t>シナイ</t>
    </rPh>
    <rPh sb="8" eb="10">
      <t>アサヒ</t>
    </rPh>
    <rPh sb="10" eb="12">
      <t>シンブン</t>
    </rPh>
    <rPh sb="13" eb="15">
      <t>ニホン</t>
    </rPh>
    <rPh sb="15" eb="17">
      <t>ケイザイ</t>
    </rPh>
    <rPh sb="17" eb="19">
      <t>シンブン</t>
    </rPh>
    <rPh sb="20" eb="22">
      <t>サンケイ</t>
    </rPh>
    <rPh sb="22" eb="24">
      <t>シンブン</t>
    </rPh>
    <rPh sb="25" eb="27">
      <t>カホク</t>
    </rPh>
    <rPh sb="27" eb="29">
      <t>シンポウ</t>
    </rPh>
    <rPh sb="29" eb="32">
      <t>ケセンヌマ</t>
    </rPh>
    <rPh sb="32" eb="33">
      <t>テン</t>
    </rPh>
    <rPh sb="34" eb="35">
      <t>ト</t>
    </rPh>
    <rPh sb="36" eb="37">
      <t>アツカ</t>
    </rPh>
    <phoneticPr fontId="3"/>
  </si>
  <si>
    <t>※ 〔折込休日〕三陸新報は月曜日が休刊です。</t>
    <phoneticPr fontId="3"/>
  </si>
  <si>
    <t>※ 天災、災害等の事故や選挙報道等で新聞制作の遅れが生ずる場合、やむを得ず折込日の変更をさせて頂く事や折込不能となる場合があります。</t>
  </si>
  <si>
    <t>※ 悪天候、災害、事故等のやむを得ない理由により、折込不可能もしくは折込日の変更をせざるを得ない場合、折込料金以外の損害賠償について免責とさせていただきます。</t>
    <rPh sb="66" eb="68">
      <t>メンセキ</t>
    </rPh>
    <phoneticPr fontId="3"/>
  </si>
  <si>
    <t>※  仙台市内の朝日新聞複合店では、日本経済新聞、産経新聞を取り扱っております。</t>
    <rPh sb="3" eb="7">
      <t>センダイシナイ</t>
    </rPh>
    <rPh sb="8" eb="10">
      <t>アサヒ</t>
    </rPh>
    <rPh sb="10" eb="12">
      <t>シンブン</t>
    </rPh>
    <rPh sb="12" eb="14">
      <t>フクゴウ</t>
    </rPh>
    <rPh sb="14" eb="15">
      <t>ミセ</t>
    </rPh>
    <rPh sb="18" eb="20">
      <t>ニホン</t>
    </rPh>
    <rPh sb="20" eb="22">
      <t>ケイザイ</t>
    </rPh>
    <rPh sb="22" eb="24">
      <t>シンブン</t>
    </rPh>
    <rPh sb="25" eb="27">
      <t>サンケイ</t>
    </rPh>
    <rPh sb="27" eb="29">
      <t>シンブン</t>
    </rPh>
    <rPh sb="30" eb="31">
      <t>ト</t>
    </rPh>
    <rPh sb="32" eb="33">
      <t>アツカ</t>
    </rPh>
    <phoneticPr fontId="3"/>
  </si>
  <si>
    <t xml:space="preserve">ゆりが丘 </t>
    <rPh sb="3" eb="4">
      <t>オカ</t>
    </rPh>
    <phoneticPr fontId="3"/>
  </si>
  <si>
    <t xml:space="preserve">北仙台 </t>
    <rPh sb="0" eb="3">
      <t>キタセンダイ</t>
    </rPh>
    <phoneticPr fontId="3"/>
  </si>
  <si>
    <t xml:space="preserve">中山 </t>
    <rPh sb="0" eb="2">
      <t>ナカヤマ</t>
    </rPh>
    <phoneticPr fontId="3"/>
  </si>
  <si>
    <t xml:space="preserve">鶴ヶ谷 </t>
    <rPh sb="0" eb="1">
      <t>ツル</t>
    </rPh>
    <rPh sb="2" eb="3">
      <t>タニ</t>
    </rPh>
    <phoneticPr fontId="3"/>
  </si>
  <si>
    <t xml:space="preserve">長町 </t>
    <rPh sb="0" eb="2">
      <t>ナガマチ</t>
    </rPh>
    <phoneticPr fontId="3"/>
  </si>
  <si>
    <t xml:space="preserve">八木山 </t>
    <rPh sb="0" eb="1">
      <t>ハチ</t>
    </rPh>
    <rPh sb="1" eb="2">
      <t>キ</t>
    </rPh>
    <rPh sb="2" eb="3">
      <t>ヤマ</t>
    </rPh>
    <phoneticPr fontId="3"/>
  </si>
  <si>
    <t xml:space="preserve">泉中央 </t>
    <rPh sb="0" eb="1">
      <t>イズミ</t>
    </rPh>
    <rPh sb="1" eb="3">
      <t>チュウオウ</t>
    </rPh>
    <phoneticPr fontId="3"/>
  </si>
  <si>
    <t xml:space="preserve">泉東部 </t>
    <rPh sb="0" eb="1">
      <t>イズミ</t>
    </rPh>
    <rPh sb="1" eb="3">
      <t>トウブ</t>
    </rPh>
    <phoneticPr fontId="3"/>
  </si>
  <si>
    <t xml:space="preserve">泉西部 </t>
    <rPh sb="0" eb="1">
      <t>イズミ</t>
    </rPh>
    <rPh sb="1" eb="3">
      <t>セイブ</t>
    </rPh>
    <phoneticPr fontId="3"/>
  </si>
  <si>
    <t xml:space="preserve">泉北部 </t>
    <rPh sb="0" eb="1">
      <t>イズミ</t>
    </rPh>
    <rPh sb="1" eb="3">
      <t>ホクブ</t>
    </rPh>
    <phoneticPr fontId="3"/>
  </si>
  <si>
    <t xml:space="preserve">高砂東 </t>
    <rPh sb="0" eb="2">
      <t>タカサゴ</t>
    </rPh>
    <rPh sb="2" eb="3">
      <t>ヒガシ</t>
    </rPh>
    <phoneticPr fontId="3"/>
  </si>
  <si>
    <t>※　旧古川市の毎日新聞・日本経済新聞は河北新報古川店が、産経新聞は読売新聞古川店が取り扱っております。</t>
    <rPh sb="2" eb="3">
      <t>キュウ</t>
    </rPh>
    <rPh sb="3" eb="5">
      <t>フルカワ</t>
    </rPh>
    <rPh sb="5" eb="6">
      <t>シ</t>
    </rPh>
    <rPh sb="7" eb="9">
      <t>マイニチ</t>
    </rPh>
    <rPh sb="9" eb="11">
      <t>シンブン</t>
    </rPh>
    <rPh sb="12" eb="14">
      <t>ニホン</t>
    </rPh>
    <rPh sb="14" eb="16">
      <t>ケイザイ</t>
    </rPh>
    <rPh sb="16" eb="18">
      <t>シンブン</t>
    </rPh>
    <rPh sb="19" eb="21">
      <t>カホク</t>
    </rPh>
    <rPh sb="21" eb="23">
      <t>シンポウ</t>
    </rPh>
    <rPh sb="23" eb="26">
      <t>フルカワテン</t>
    </rPh>
    <rPh sb="28" eb="30">
      <t>サンケイ</t>
    </rPh>
    <rPh sb="30" eb="32">
      <t>シンブン</t>
    </rPh>
    <rPh sb="33" eb="35">
      <t>ヨミウリ</t>
    </rPh>
    <rPh sb="35" eb="37">
      <t>シンブン</t>
    </rPh>
    <rPh sb="37" eb="39">
      <t>フルカワ</t>
    </rPh>
    <rPh sb="39" eb="40">
      <t>テン</t>
    </rPh>
    <rPh sb="41" eb="42">
      <t>ト</t>
    </rPh>
    <rPh sb="43" eb="44">
      <t>アツカ</t>
    </rPh>
    <phoneticPr fontId="3"/>
  </si>
  <si>
    <t>美里西部※</t>
  </si>
  <si>
    <t>小牛田駅前※</t>
  </si>
  <si>
    <t>本小牛田※</t>
  </si>
  <si>
    <t>旧石巻市※</t>
  </si>
  <si>
    <t>℡０２２－２３６－６７６３</t>
    <phoneticPr fontId="3"/>
  </si>
  <si>
    <t>築館 ※</t>
  </si>
  <si>
    <t>高清水 ※</t>
  </si>
  <si>
    <t>築館 ※</t>
    <phoneticPr fontId="3"/>
  </si>
  <si>
    <t>本吉</t>
  </si>
  <si>
    <t>南三陸</t>
  </si>
  <si>
    <t>柳津 ※</t>
  </si>
  <si>
    <t>西佐沼 ※</t>
  </si>
  <si>
    <t>東佐沼 ※</t>
  </si>
  <si>
    <t>米山</t>
  </si>
  <si>
    <t>※　〔折込休日〕夕刊は日曜・祝日と振替休日、年末年始は発行されません。</t>
    <rPh sb="8" eb="10">
      <t>ユウカン</t>
    </rPh>
    <rPh sb="11" eb="13">
      <t>ニチヨウ</t>
    </rPh>
    <rPh sb="14" eb="16">
      <t>シュクジツ</t>
    </rPh>
    <rPh sb="17" eb="19">
      <t>フリカエ</t>
    </rPh>
    <rPh sb="19" eb="21">
      <t>キュウジツ</t>
    </rPh>
    <rPh sb="22" eb="24">
      <t>ネンマツ</t>
    </rPh>
    <rPh sb="24" eb="26">
      <t>ネンシ</t>
    </rPh>
    <rPh sb="27" eb="29">
      <t>ハッコウ</t>
    </rPh>
    <phoneticPr fontId="3"/>
  </si>
  <si>
    <t>※天災、災害等の事故や選挙報道等で新聞制作の遅れが生ずる場合、やむを得ず折込日の変更をさせて頂く事や折込不能となる場合があります。</t>
  </si>
  <si>
    <t>※悪天候、災害、事故等のやむを得ない理由により、折込不可能もしくは折込日の変更をせざるを得ない場合、折込料金以外の損害賠償について免責とさせていただきます。</t>
  </si>
  <si>
    <t>岩沼</t>
  </si>
  <si>
    <t>ゆりが丘は朝日南仙台に統合されました。</t>
    <rPh sb="3" eb="4">
      <t>オカ</t>
    </rPh>
    <rPh sb="7" eb="10">
      <t>ミナミセンダイ</t>
    </rPh>
    <rPh sb="11" eb="13">
      <t>トウゴウ</t>
    </rPh>
    <phoneticPr fontId="3"/>
  </si>
  <si>
    <t>北仙台は朝日北仙台に統合されました。</t>
    <rPh sb="0" eb="3">
      <t>キタセンダイ</t>
    </rPh>
    <rPh sb="6" eb="9">
      <t>キタセンダイ</t>
    </rPh>
    <rPh sb="10" eb="12">
      <t>トウゴウ</t>
    </rPh>
    <phoneticPr fontId="3"/>
  </si>
  <si>
    <t>中山は朝日中山に統合されました。</t>
    <rPh sb="0" eb="2">
      <t>ナカヤマ</t>
    </rPh>
    <rPh sb="5" eb="7">
      <t>ナカヤマ</t>
    </rPh>
    <rPh sb="8" eb="10">
      <t>トウゴウ</t>
    </rPh>
    <phoneticPr fontId="3"/>
  </si>
  <si>
    <t>鶴ヶ谷は朝日鶴ヶ谷に統合されました。</t>
    <rPh sb="0" eb="3">
      <t>ツルガヤ</t>
    </rPh>
    <rPh sb="6" eb="7">
      <t>ツル</t>
    </rPh>
    <rPh sb="8" eb="9">
      <t>ヤ</t>
    </rPh>
    <rPh sb="10" eb="12">
      <t>トウゴウ</t>
    </rPh>
    <phoneticPr fontId="3"/>
  </si>
  <si>
    <t>長町は朝日長町に統合されました。</t>
    <rPh sb="0" eb="2">
      <t>ナガマチ</t>
    </rPh>
    <rPh sb="5" eb="7">
      <t>ナガマチ</t>
    </rPh>
    <rPh sb="8" eb="10">
      <t>トウゴウ</t>
    </rPh>
    <phoneticPr fontId="3"/>
  </si>
  <si>
    <t>八木山は朝日八木山に統合されました。</t>
    <rPh sb="0" eb="2">
      <t>ヤギ</t>
    </rPh>
    <rPh sb="2" eb="3">
      <t>ヤマ</t>
    </rPh>
    <rPh sb="6" eb="8">
      <t>ヤギ</t>
    </rPh>
    <rPh sb="8" eb="9">
      <t>ヤマ</t>
    </rPh>
    <rPh sb="10" eb="12">
      <t>トウゴウ</t>
    </rPh>
    <phoneticPr fontId="3"/>
  </si>
  <si>
    <t>泉中央は朝日泉中央に統合されました。</t>
    <rPh sb="0" eb="3">
      <t>イズミチュウオウ</t>
    </rPh>
    <rPh sb="6" eb="9">
      <t>イズミチュウオウ</t>
    </rPh>
    <rPh sb="10" eb="12">
      <t>トウゴウ</t>
    </rPh>
    <phoneticPr fontId="3"/>
  </si>
  <si>
    <t>泉東部は朝日泉東部に統合されました。</t>
    <rPh sb="0" eb="1">
      <t>イズミ</t>
    </rPh>
    <rPh sb="1" eb="3">
      <t>トウブ</t>
    </rPh>
    <rPh sb="6" eb="7">
      <t>イズミ</t>
    </rPh>
    <rPh sb="7" eb="9">
      <t>トウブ</t>
    </rPh>
    <rPh sb="10" eb="12">
      <t>トウゴウ</t>
    </rPh>
    <phoneticPr fontId="3"/>
  </si>
  <si>
    <t>泉西部は朝日泉西部に統合されました。</t>
    <rPh sb="0" eb="1">
      <t>イズミ</t>
    </rPh>
    <rPh sb="1" eb="3">
      <t>セイブ</t>
    </rPh>
    <rPh sb="6" eb="7">
      <t>イズミ</t>
    </rPh>
    <rPh sb="7" eb="9">
      <t>セイブ</t>
    </rPh>
    <rPh sb="10" eb="12">
      <t>トウゴウ</t>
    </rPh>
    <phoneticPr fontId="3"/>
  </si>
  <si>
    <t>泉北部は朝日泉北部に統合されました。</t>
    <rPh sb="0" eb="1">
      <t>イズミ</t>
    </rPh>
    <rPh sb="1" eb="3">
      <t>ホクブ</t>
    </rPh>
    <rPh sb="6" eb="7">
      <t>イズミ</t>
    </rPh>
    <rPh sb="7" eb="9">
      <t>ホクブ</t>
    </rPh>
    <rPh sb="10" eb="12">
      <t>トウゴウ</t>
    </rPh>
    <phoneticPr fontId="3"/>
  </si>
  <si>
    <t>高砂東は読売中野栄に統合されました。</t>
    <rPh sb="0" eb="2">
      <t>タカサゴ</t>
    </rPh>
    <rPh sb="2" eb="3">
      <t>ヒガシ</t>
    </rPh>
    <rPh sb="4" eb="6">
      <t>ヨミウリ</t>
    </rPh>
    <rPh sb="6" eb="8">
      <t>ナカノ</t>
    </rPh>
    <rPh sb="8" eb="9">
      <t>サカエ</t>
    </rPh>
    <rPh sb="10" eb="12">
      <t>トウゴウ</t>
    </rPh>
    <phoneticPr fontId="3"/>
  </si>
  <si>
    <t>岩沼は読売岩沼に統合されました。</t>
    <rPh sb="0" eb="2">
      <t>イワヌマ</t>
    </rPh>
    <rPh sb="3" eb="5">
      <t>ヨミウリ</t>
    </rPh>
    <rPh sb="5" eb="7">
      <t>イワヌマ</t>
    </rPh>
    <rPh sb="8" eb="10">
      <t>トウゴウ</t>
    </rPh>
    <phoneticPr fontId="3"/>
  </si>
  <si>
    <t>名取は朝日名取に統合されました。</t>
    <rPh sb="0" eb="2">
      <t>ナトリ</t>
    </rPh>
    <rPh sb="3" eb="5">
      <t>アサヒ</t>
    </rPh>
    <rPh sb="5" eb="7">
      <t>ナトリ</t>
    </rPh>
    <rPh sb="8" eb="10">
      <t>トウゴウ</t>
    </rPh>
    <phoneticPr fontId="3"/>
  </si>
  <si>
    <t>多賀城は読売多賀城に</t>
    <rPh sb="0" eb="3">
      <t>タガジョウ</t>
    </rPh>
    <rPh sb="4" eb="6">
      <t>ヨミウリ</t>
    </rPh>
    <rPh sb="6" eb="9">
      <t>タガジョウ</t>
    </rPh>
    <phoneticPr fontId="3"/>
  </si>
  <si>
    <t>統合されました。</t>
    <rPh sb="0" eb="2">
      <t>トウゴウ</t>
    </rPh>
    <phoneticPr fontId="3"/>
  </si>
  <si>
    <t>角田</t>
    <rPh sb="0" eb="2">
      <t>カクダ</t>
    </rPh>
    <phoneticPr fontId="3"/>
  </si>
  <si>
    <t>河北新報に統合されました。</t>
    <rPh sb="0" eb="2">
      <t>カホク</t>
    </rPh>
    <rPh sb="2" eb="4">
      <t>シンポウ</t>
    </rPh>
    <rPh sb="5" eb="7">
      <t>トウゴウ</t>
    </rPh>
    <phoneticPr fontId="3"/>
  </si>
  <si>
    <t>亘理</t>
    <rPh sb="0" eb="2">
      <t>ワタリ</t>
    </rPh>
    <phoneticPr fontId="3"/>
  </si>
  <si>
    <t>逢隈</t>
    <rPh sb="0" eb="2">
      <t>オオクマ</t>
    </rPh>
    <phoneticPr fontId="3"/>
  </si>
  <si>
    <t>美里西部</t>
    <phoneticPr fontId="3"/>
  </si>
  <si>
    <t>小牛田駅前</t>
    <rPh sb="0" eb="3">
      <t>コゴタ</t>
    </rPh>
    <rPh sb="3" eb="5">
      <t>エキマエ</t>
    </rPh>
    <phoneticPr fontId="3"/>
  </si>
  <si>
    <t>本小牛田</t>
    <rPh sb="0" eb="1">
      <t>モト</t>
    </rPh>
    <rPh sb="1" eb="4">
      <t>コゴタ</t>
    </rPh>
    <phoneticPr fontId="3"/>
  </si>
  <si>
    <t>築館</t>
  </si>
  <si>
    <t>読売に統合されました。</t>
    <rPh sb="0" eb="2">
      <t>ヨミウリ</t>
    </rPh>
    <rPh sb="3" eb="5">
      <t>トウゴウ</t>
    </rPh>
    <phoneticPr fontId="3"/>
  </si>
  <si>
    <t>気仙沼※</t>
    <phoneticPr fontId="3"/>
  </si>
  <si>
    <t>気仙沼南</t>
    <rPh sb="0" eb="3">
      <t>ケセンヌマ</t>
    </rPh>
    <rPh sb="3" eb="4">
      <t>ミナミ</t>
    </rPh>
    <phoneticPr fontId="3"/>
  </si>
  <si>
    <t>気仙沼</t>
    <rPh sb="0" eb="3">
      <t>ケセンヌマ</t>
    </rPh>
    <phoneticPr fontId="3"/>
  </si>
  <si>
    <t xml:space="preserve"> （荒巻は廃店となり北山・中山・桜ヶ丘・台原に統合されました）</t>
    <rPh sb="2" eb="4">
      <t>アラマキ</t>
    </rPh>
    <rPh sb="5" eb="7">
      <t>ハイテン</t>
    </rPh>
    <rPh sb="10" eb="12">
      <t>キタヤマ</t>
    </rPh>
    <rPh sb="13" eb="15">
      <t>ナカヤマ</t>
    </rPh>
    <rPh sb="16" eb="19">
      <t>サクラガオカ</t>
    </rPh>
    <rPh sb="20" eb="22">
      <t>ダイハラ</t>
    </rPh>
    <rPh sb="23" eb="25">
      <t>トウゴウ</t>
    </rPh>
    <phoneticPr fontId="3"/>
  </si>
  <si>
    <t>（荒巻は廃店となり北山・中山・桜ヶ丘・台原に統合されました）</t>
    <phoneticPr fontId="3"/>
  </si>
  <si>
    <t>（荒巻は廃店となり北山・中山・桜ヶ丘・台原に統合されました）</t>
    <phoneticPr fontId="3"/>
  </si>
  <si>
    <t>※　くりこま佐藤は栗駒千葉との統合に伴い、店名がくりこまに変わりました。</t>
    <rPh sb="6" eb="8">
      <t>サトウ</t>
    </rPh>
    <rPh sb="9" eb="11">
      <t>クリコマ</t>
    </rPh>
    <rPh sb="11" eb="13">
      <t>チバ</t>
    </rPh>
    <rPh sb="15" eb="17">
      <t>トウゴウ</t>
    </rPh>
    <rPh sb="18" eb="19">
      <t>トモナ</t>
    </rPh>
    <rPh sb="21" eb="23">
      <t>テンメイ</t>
    </rPh>
    <rPh sb="29" eb="30">
      <t>カ</t>
    </rPh>
    <phoneticPr fontId="3"/>
  </si>
  <si>
    <t>くりこま ※</t>
  </si>
  <si>
    <t>宮城県新聞折込広告部数表</t>
    <rPh sb="0" eb="3">
      <t>ミヤギケン</t>
    </rPh>
    <rPh sb="3" eb="5">
      <t>シンブン</t>
    </rPh>
    <rPh sb="5" eb="7">
      <t>オリコミ</t>
    </rPh>
    <rPh sb="7" eb="9">
      <t>コウコク</t>
    </rPh>
    <rPh sb="9" eb="11">
      <t>ブスウ</t>
    </rPh>
    <rPh sb="11" eb="12">
      <t>ヒョウ</t>
    </rPh>
    <phoneticPr fontId="3"/>
  </si>
  <si>
    <t>宮城県仙台市若林区鶴代町5-57</t>
    <rPh sb="0" eb="3">
      <t>ミヤギケン</t>
    </rPh>
    <rPh sb="3" eb="6">
      <t>センダイシ</t>
    </rPh>
    <rPh sb="6" eb="9">
      <t>ワカバヤシク</t>
    </rPh>
    <rPh sb="9" eb="10">
      <t>ツル</t>
    </rPh>
    <rPh sb="10" eb="11">
      <t>シロ</t>
    </rPh>
    <rPh sb="11" eb="12">
      <t>マチ</t>
    </rPh>
    <phoneticPr fontId="3"/>
  </si>
  <si>
    <t>TEL022-236-6763</t>
    <phoneticPr fontId="3"/>
  </si>
  <si>
    <t>FAX022-284-6546</t>
    <phoneticPr fontId="3"/>
  </si>
  <si>
    <t>宮城県折込広告三社会制作</t>
    <rPh sb="0" eb="3">
      <t>ミヤギケン</t>
    </rPh>
    <rPh sb="3" eb="5">
      <t>オリコミ</t>
    </rPh>
    <rPh sb="5" eb="7">
      <t>コウコク</t>
    </rPh>
    <rPh sb="7" eb="9">
      <t>サンシャ</t>
    </rPh>
    <rPh sb="9" eb="10">
      <t>カイ</t>
    </rPh>
    <rPh sb="10" eb="12">
      <t>セイサク</t>
    </rPh>
    <phoneticPr fontId="3"/>
  </si>
  <si>
    <t>石巻販売店に統合されました。</t>
    <rPh sb="0" eb="2">
      <t>イシノマキ</t>
    </rPh>
    <rPh sb="2" eb="4">
      <t>ハンバイ</t>
    </rPh>
    <rPh sb="4" eb="5">
      <t>テン</t>
    </rPh>
    <rPh sb="6" eb="8">
      <t>トウゴウ</t>
    </rPh>
    <phoneticPr fontId="3"/>
  </si>
  <si>
    <t>（向山は廃店となり㉜八木山に統合されました）</t>
    <phoneticPr fontId="3"/>
  </si>
  <si>
    <t>（向山は廃店となり㉜八木山に統合されました）</t>
    <phoneticPr fontId="3"/>
  </si>
  <si>
    <t>塩釜市　多賀城市　宮城郡　黒川郡　富谷市　名取市　岩沼市</t>
    <rPh sb="0" eb="3">
      <t>シオガマシ</t>
    </rPh>
    <rPh sb="4" eb="8">
      <t>タガジョウシ</t>
    </rPh>
    <rPh sb="9" eb="11">
      <t>ミヤギ</t>
    </rPh>
    <rPh sb="11" eb="12">
      <t>グン</t>
    </rPh>
    <rPh sb="13" eb="16">
      <t>クロカワグン</t>
    </rPh>
    <rPh sb="17" eb="19">
      <t>トミヤ</t>
    </rPh>
    <rPh sb="19" eb="20">
      <t>シ</t>
    </rPh>
    <rPh sb="21" eb="24">
      <t>ナトリシ</t>
    </rPh>
    <rPh sb="25" eb="28">
      <t>イワヌマシ</t>
    </rPh>
    <phoneticPr fontId="3"/>
  </si>
  <si>
    <t>※　河北新報鶴巣店では富谷市の一部を取り扱っております。</t>
    <rPh sb="2" eb="4">
      <t>カホク</t>
    </rPh>
    <rPh sb="4" eb="6">
      <t>シンポウ</t>
    </rPh>
    <rPh sb="6" eb="8">
      <t>ツルス</t>
    </rPh>
    <rPh sb="8" eb="9">
      <t>テン</t>
    </rPh>
    <rPh sb="11" eb="13">
      <t>トミヤ</t>
    </rPh>
    <rPh sb="13" eb="14">
      <t>シ</t>
    </rPh>
    <rPh sb="15" eb="17">
      <t>イチブ</t>
    </rPh>
    <rPh sb="18" eb="19">
      <t>ト</t>
    </rPh>
    <rPh sb="20" eb="21">
      <t>アツカ</t>
    </rPh>
    <phoneticPr fontId="3"/>
  </si>
  <si>
    <t>※　岩沼市内の毎日新聞は河北新報岩沼店が、産経新聞は朝日新聞岩沼店が取り扱っております。</t>
  </si>
  <si>
    <t>※　名取市内の毎日新聞は河北新報販売店が、日経新聞・産経新聞は朝日新聞名取店が取り扱っております。</t>
  </si>
  <si>
    <t>※　富谷市の部数は仙台市内一部の販売店にも含まれております。</t>
    <rPh sb="2" eb="4">
      <t>トミヤ</t>
    </rPh>
    <rPh sb="4" eb="5">
      <t>シ</t>
    </rPh>
    <rPh sb="6" eb="8">
      <t>ブスウ</t>
    </rPh>
    <rPh sb="9" eb="13">
      <t>センダイシナイ</t>
    </rPh>
    <rPh sb="13" eb="15">
      <t>イチブ</t>
    </rPh>
    <rPh sb="16" eb="19">
      <t>ハンバイテン</t>
    </rPh>
    <rPh sb="21" eb="22">
      <t>フク</t>
    </rPh>
    <phoneticPr fontId="3"/>
  </si>
  <si>
    <t>富谷市</t>
    <rPh sb="0" eb="2">
      <t>トミヤ</t>
    </rPh>
    <rPh sb="2" eb="3">
      <t>シ</t>
    </rPh>
    <phoneticPr fontId="3"/>
  </si>
  <si>
    <t>※表記地区名と行政区域が販売店管轄区域と一致しない区域、または表記があります。</t>
  </si>
  <si>
    <t>※H28年10月10日より、富谷町→富谷市に移行しました。</t>
    <phoneticPr fontId="3"/>
  </si>
  <si>
    <t xml:space="preserve">※  青→青葉区、宮→宮城野区、若→若林区、太→太白区、泉→泉区、名→名取市、多→多賀城市、利→宮城郡利府町、富→富谷市、和→黒川郡大和町       </t>
    <rPh sb="3" eb="4">
      <t>アオ</t>
    </rPh>
    <rPh sb="5" eb="7">
      <t>アオバ</t>
    </rPh>
    <rPh sb="7" eb="8">
      <t>ク</t>
    </rPh>
    <rPh sb="9" eb="10">
      <t>ミヤ</t>
    </rPh>
    <rPh sb="11" eb="15">
      <t>ミヤギノク</t>
    </rPh>
    <rPh sb="16" eb="17">
      <t>ワカ</t>
    </rPh>
    <rPh sb="18" eb="21">
      <t>ワカバヤシク</t>
    </rPh>
    <rPh sb="22" eb="23">
      <t>タイ</t>
    </rPh>
    <rPh sb="24" eb="27">
      <t>タイハクク</t>
    </rPh>
    <rPh sb="28" eb="29">
      <t>イズミ</t>
    </rPh>
    <rPh sb="30" eb="32">
      <t>イズミク</t>
    </rPh>
    <rPh sb="33" eb="34">
      <t>ナ</t>
    </rPh>
    <rPh sb="35" eb="38">
      <t>ナトリシ</t>
    </rPh>
    <rPh sb="39" eb="40">
      <t>タタ</t>
    </rPh>
    <rPh sb="41" eb="45">
      <t>タガジョウシ</t>
    </rPh>
    <rPh sb="46" eb="47">
      <t>リフ</t>
    </rPh>
    <rPh sb="48" eb="51">
      <t>ミヤギグン</t>
    </rPh>
    <rPh sb="51" eb="52">
      <t>リ</t>
    </rPh>
    <rPh sb="52" eb="53">
      <t>フ</t>
    </rPh>
    <rPh sb="53" eb="54">
      <t>マチ</t>
    </rPh>
    <rPh sb="55" eb="56">
      <t>トミ</t>
    </rPh>
    <rPh sb="57" eb="59">
      <t>トミヤ</t>
    </rPh>
    <rPh sb="59" eb="60">
      <t>シ</t>
    </rPh>
    <rPh sb="61" eb="62">
      <t>ワ</t>
    </rPh>
    <rPh sb="63" eb="66">
      <t>クロカワグン</t>
    </rPh>
    <rPh sb="66" eb="68">
      <t>タイワ</t>
    </rPh>
    <rPh sb="68" eb="69">
      <t>マチ</t>
    </rPh>
    <phoneticPr fontId="3"/>
  </si>
  <si>
    <t xml:space="preserve">※  青→青葉区、宮→宮城野区、若→若林区、太→太白区、泉→泉区、名→名取市、多→多賀城市、富→富谷市、和→黒川郡大和町       </t>
    <rPh sb="3" eb="4">
      <t>アオ</t>
    </rPh>
    <rPh sb="5" eb="7">
      <t>アオバ</t>
    </rPh>
    <rPh sb="7" eb="8">
      <t>ク</t>
    </rPh>
    <rPh sb="9" eb="10">
      <t>ミヤ</t>
    </rPh>
    <rPh sb="11" eb="15">
      <t>ミヤギノク</t>
    </rPh>
    <rPh sb="16" eb="17">
      <t>ワカ</t>
    </rPh>
    <rPh sb="18" eb="21">
      <t>ワカバヤシク</t>
    </rPh>
    <rPh sb="22" eb="23">
      <t>タイ</t>
    </rPh>
    <rPh sb="24" eb="27">
      <t>タイハクク</t>
    </rPh>
    <rPh sb="28" eb="29">
      <t>イズミ</t>
    </rPh>
    <rPh sb="30" eb="32">
      <t>イズミク</t>
    </rPh>
    <rPh sb="33" eb="34">
      <t>ナ</t>
    </rPh>
    <rPh sb="35" eb="38">
      <t>ナトリシ</t>
    </rPh>
    <rPh sb="39" eb="40">
      <t>タタ</t>
    </rPh>
    <rPh sb="41" eb="45">
      <t>タガジョウシ</t>
    </rPh>
    <rPh sb="46" eb="47">
      <t>トミ</t>
    </rPh>
    <rPh sb="48" eb="50">
      <t>トミヤ</t>
    </rPh>
    <rPh sb="50" eb="51">
      <t>シ</t>
    </rPh>
    <rPh sb="52" eb="53">
      <t>ワ</t>
    </rPh>
    <rPh sb="54" eb="57">
      <t>クロカワグン</t>
    </rPh>
    <rPh sb="57" eb="59">
      <t>タイワ</t>
    </rPh>
    <rPh sb="59" eb="60">
      <t>マチ</t>
    </rPh>
    <phoneticPr fontId="3"/>
  </si>
  <si>
    <t xml:space="preserve">※  青→青葉区、宮→宮城野区、若→若林区、太→太白区、泉→泉区、名→名取市、富→富谷市、和→黒川郡大和町       </t>
    <rPh sb="43" eb="44">
      <t>シ</t>
    </rPh>
    <phoneticPr fontId="3"/>
  </si>
  <si>
    <t>（原町は廃店となり㉔宮城野に統合されました）</t>
    <rPh sb="1" eb="3">
      <t>ハラマチ</t>
    </rPh>
    <rPh sb="10" eb="13">
      <t>ミヤギノ</t>
    </rPh>
    <phoneticPr fontId="3"/>
  </si>
  <si>
    <t>泉南部(八乙女)</t>
    <rPh sb="0" eb="1">
      <t>イズミ</t>
    </rPh>
    <rPh sb="1" eb="3">
      <t>ナンブ</t>
    </rPh>
    <rPh sb="4" eb="5">
      <t>ハチ</t>
    </rPh>
    <rPh sb="5" eb="7">
      <t>オトメ</t>
    </rPh>
    <phoneticPr fontId="3"/>
  </si>
  <si>
    <t>南光台</t>
    <rPh sb="0" eb="3">
      <t>ナンコウダイ</t>
    </rPh>
    <phoneticPr fontId="3"/>
  </si>
  <si>
    <t>(南光台は廃店となり⑧泉南部に統合されました）</t>
    <rPh sb="1" eb="4">
      <t>ナンコウダイ</t>
    </rPh>
    <rPh sb="11" eb="12">
      <t>イズミ</t>
    </rPh>
    <rPh sb="12" eb="14">
      <t>ナンブ</t>
    </rPh>
    <phoneticPr fontId="3"/>
  </si>
  <si>
    <t>泉南部（八乙女）</t>
    <rPh sb="0" eb="1">
      <t>イズミ</t>
    </rPh>
    <rPh sb="1" eb="3">
      <t>ナンブ</t>
    </rPh>
    <rPh sb="4" eb="7">
      <t>ヤオトメ</t>
    </rPh>
    <phoneticPr fontId="3"/>
  </si>
  <si>
    <t>八乙女は朝日泉南部に統合されました。</t>
    <rPh sb="0" eb="3">
      <t>ヤオトメ</t>
    </rPh>
    <rPh sb="6" eb="7">
      <t>イズミ</t>
    </rPh>
    <rPh sb="7" eb="9">
      <t>ナンブ</t>
    </rPh>
    <rPh sb="10" eb="12">
      <t>トウゴウ</t>
    </rPh>
    <phoneticPr fontId="3"/>
  </si>
  <si>
    <t>日経合計</t>
    <rPh sb="0" eb="2">
      <t>ニッケイ</t>
    </rPh>
    <rPh sb="2" eb="4">
      <t>ゴウケイ</t>
    </rPh>
    <phoneticPr fontId="3"/>
  </si>
  <si>
    <t>※　複…複合店</t>
    <phoneticPr fontId="3"/>
  </si>
  <si>
    <t>※　朝日新聞八乙女店は、南光台店と統合して泉南部店となりました。</t>
    <rPh sb="2" eb="4">
      <t>アサヒ</t>
    </rPh>
    <rPh sb="4" eb="6">
      <t>シンブン</t>
    </rPh>
    <rPh sb="6" eb="10">
      <t>ヤオトメテン</t>
    </rPh>
    <rPh sb="12" eb="15">
      <t>ナンコウダイ</t>
    </rPh>
    <rPh sb="15" eb="16">
      <t>テン</t>
    </rPh>
    <rPh sb="17" eb="19">
      <t>トウゴウ</t>
    </rPh>
    <rPh sb="21" eb="22">
      <t>イズミ</t>
    </rPh>
    <rPh sb="22" eb="24">
      <t>ナンブ</t>
    </rPh>
    <rPh sb="24" eb="25">
      <t>テン</t>
    </rPh>
    <phoneticPr fontId="3"/>
  </si>
  <si>
    <r>
      <t xml:space="preserve">亘理・
　山元 </t>
    </r>
    <r>
      <rPr>
        <sz val="8"/>
        <rFont val="ＭＳ Ｐ明朝"/>
        <family val="1"/>
        <charset val="128"/>
      </rPr>
      <t>※</t>
    </r>
    <rPh sb="5" eb="7">
      <t>ヤマモト</t>
    </rPh>
    <phoneticPr fontId="3"/>
  </si>
  <si>
    <t xml:space="preserve">※　亘理町内の日本経済新聞は読売新聞亘理・山元店が取り扱っております。  </t>
    <rPh sb="7" eb="9">
      <t>ニッポン</t>
    </rPh>
    <rPh sb="9" eb="11">
      <t>ケイザイ</t>
    </rPh>
    <rPh sb="11" eb="13">
      <t>シンブン</t>
    </rPh>
    <rPh sb="14" eb="16">
      <t>ヨミウリ</t>
    </rPh>
    <rPh sb="16" eb="18">
      <t>シンブン</t>
    </rPh>
    <rPh sb="21" eb="23">
      <t>ヤマモト</t>
    </rPh>
    <rPh sb="23" eb="24">
      <t>テン</t>
    </rPh>
    <rPh sb="25" eb="26">
      <t>ト</t>
    </rPh>
    <rPh sb="27" eb="28">
      <t>アツカ</t>
    </rPh>
    <phoneticPr fontId="3"/>
  </si>
  <si>
    <t>折込部数</t>
    <rPh sb="0" eb="2">
      <t>オリコミ</t>
    </rPh>
    <rPh sb="2" eb="4">
      <t>ブスウ</t>
    </rPh>
    <phoneticPr fontId="3"/>
  </si>
  <si>
    <t>のぞみ野</t>
    <rPh sb="3" eb="4">
      <t>ノ</t>
    </rPh>
    <phoneticPr fontId="3"/>
  </si>
  <si>
    <t>中里</t>
    <rPh sb="0" eb="2">
      <t>ナカザト</t>
    </rPh>
    <phoneticPr fontId="3"/>
  </si>
  <si>
    <t>渡波</t>
    <rPh sb="0" eb="1">
      <t>ワタリ</t>
    </rPh>
    <rPh sb="1" eb="2">
      <t>ナミ</t>
    </rPh>
    <phoneticPr fontId="3"/>
  </si>
  <si>
    <t>朝日新聞栗駒販売店は河北新報</t>
    <rPh sb="0" eb="2">
      <t>アサヒ</t>
    </rPh>
    <rPh sb="2" eb="4">
      <t>シンブン</t>
    </rPh>
    <rPh sb="4" eb="6">
      <t>クリコマ</t>
    </rPh>
    <rPh sb="6" eb="9">
      <t>ハンバイテン</t>
    </rPh>
    <rPh sb="10" eb="12">
      <t>カホク</t>
    </rPh>
    <rPh sb="12" eb="14">
      <t>シンポウ</t>
    </rPh>
    <phoneticPr fontId="3"/>
  </si>
  <si>
    <t>くりこま販売店に統合されました。</t>
    <rPh sb="4" eb="7">
      <t>ハンバイテン</t>
    </rPh>
    <rPh sb="8" eb="10">
      <t>トウゴウ</t>
    </rPh>
    <phoneticPr fontId="3"/>
  </si>
  <si>
    <t>※ 登米市の産経新聞は読売新聞佐沼店、朝日新聞・毎日新聞は読売新聞登米店が取り扱っております。</t>
    <rPh sb="2" eb="5">
      <t>トメシ</t>
    </rPh>
    <rPh sb="6" eb="8">
      <t>サンケイ</t>
    </rPh>
    <rPh sb="8" eb="10">
      <t>シンブン</t>
    </rPh>
    <rPh sb="11" eb="13">
      <t>ヨミウリ</t>
    </rPh>
    <rPh sb="13" eb="15">
      <t>シンブン</t>
    </rPh>
    <rPh sb="15" eb="17">
      <t>サヌマ</t>
    </rPh>
    <rPh sb="17" eb="18">
      <t>テン</t>
    </rPh>
    <rPh sb="19" eb="21">
      <t>アサヒ</t>
    </rPh>
    <rPh sb="21" eb="23">
      <t>シンブン</t>
    </rPh>
    <rPh sb="24" eb="26">
      <t>マイニチ</t>
    </rPh>
    <rPh sb="26" eb="28">
      <t>シンブン</t>
    </rPh>
    <rPh sb="29" eb="31">
      <t>ヨミウリ</t>
    </rPh>
    <rPh sb="31" eb="33">
      <t>シンブン</t>
    </rPh>
    <rPh sb="33" eb="36">
      <t>トメテン</t>
    </rPh>
    <rPh sb="37" eb="38">
      <t>ト</t>
    </rPh>
    <rPh sb="39" eb="40">
      <t>アツカ</t>
    </rPh>
    <phoneticPr fontId="3"/>
  </si>
  <si>
    <t>野蒜・小野</t>
    <rPh sb="0" eb="2">
      <t>ノビル</t>
    </rPh>
    <rPh sb="3" eb="5">
      <t>オノ</t>
    </rPh>
    <phoneticPr fontId="3"/>
  </si>
  <si>
    <t>野蒜は野蒜・小野販売所に統合されました。</t>
    <rPh sb="0" eb="2">
      <t>ノビル</t>
    </rPh>
    <rPh sb="3" eb="5">
      <t>ノビル</t>
    </rPh>
    <rPh sb="6" eb="8">
      <t>オノ</t>
    </rPh>
    <rPh sb="8" eb="10">
      <t>ハンバイ</t>
    </rPh>
    <rPh sb="10" eb="11">
      <t>ショ</t>
    </rPh>
    <rPh sb="12" eb="14">
      <t>トウゴウ</t>
    </rPh>
    <phoneticPr fontId="3"/>
  </si>
  <si>
    <t>佐沼※</t>
    <phoneticPr fontId="3"/>
  </si>
  <si>
    <t>登米※</t>
    <phoneticPr fontId="3"/>
  </si>
  <si>
    <t>※　読売新聞築館店550枚には、100枚日本経済新聞が含まれております。</t>
    <rPh sb="2" eb="4">
      <t>ヨミウリ</t>
    </rPh>
    <rPh sb="4" eb="6">
      <t>シンブン</t>
    </rPh>
    <rPh sb="6" eb="8">
      <t>ツキダテ</t>
    </rPh>
    <rPh sb="8" eb="9">
      <t>テン</t>
    </rPh>
    <rPh sb="12" eb="13">
      <t>マイ</t>
    </rPh>
    <rPh sb="19" eb="20">
      <t>マイ</t>
    </rPh>
    <rPh sb="20" eb="22">
      <t>ニホン</t>
    </rPh>
    <rPh sb="22" eb="24">
      <t>ケイザイ</t>
    </rPh>
    <rPh sb="24" eb="26">
      <t>シンブン</t>
    </rPh>
    <rPh sb="27" eb="28">
      <t>フク</t>
    </rPh>
    <phoneticPr fontId="3"/>
  </si>
  <si>
    <t xml:space="preserve"> （中倉は廃店となり㉔宮城野・㉕南小泉に統合されました）</t>
    <rPh sb="2" eb="4">
      <t>ナカクラ</t>
    </rPh>
    <rPh sb="5" eb="7">
      <t>ハイテン</t>
    </rPh>
    <rPh sb="11" eb="14">
      <t>ミヤギノ</t>
    </rPh>
    <rPh sb="16" eb="17">
      <t>ミナミ</t>
    </rPh>
    <rPh sb="17" eb="19">
      <t>コイズミ</t>
    </rPh>
    <rPh sb="20" eb="22">
      <t>トウゴウ</t>
    </rPh>
    <phoneticPr fontId="3"/>
  </si>
  <si>
    <t>多賀城東部は多賀城販売店に統合されました</t>
    <rPh sb="0" eb="3">
      <t>タガジョウ</t>
    </rPh>
    <rPh sb="3" eb="5">
      <t>トウブ</t>
    </rPh>
    <rPh sb="6" eb="9">
      <t>タガジョウ</t>
    </rPh>
    <rPh sb="9" eb="12">
      <t>ハンバイテン</t>
    </rPh>
    <rPh sb="13" eb="15">
      <t>トウゴウ</t>
    </rPh>
    <phoneticPr fontId="3"/>
  </si>
  <si>
    <t>多賀城</t>
    <rPh sb="0" eb="3">
      <t>タガジョウ</t>
    </rPh>
    <phoneticPr fontId="3"/>
  </si>
  <si>
    <t>（向山は廃店となり㉜八木山に統合されました）</t>
    <rPh sb="1" eb="3">
      <t>ムカイヤマ</t>
    </rPh>
    <rPh sb="10" eb="12">
      <t>ヤギ</t>
    </rPh>
    <rPh sb="12" eb="13">
      <t>ヤマ</t>
    </rPh>
    <phoneticPr fontId="3"/>
  </si>
  <si>
    <t>（南光台は廃店となり黒松・旭ヶ丘・鶴ヶ谷に統合されました）</t>
    <rPh sb="1" eb="4">
      <t>ナンコウダイ</t>
    </rPh>
    <rPh sb="10" eb="12">
      <t>クロマツ</t>
    </rPh>
    <rPh sb="13" eb="16">
      <t>アサヒガオカ</t>
    </rPh>
    <rPh sb="17" eb="18">
      <t>ツル</t>
    </rPh>
    <rPh sb="19" eb="20">
      <t>ヤ</t>
    </rPh>
    <phoneticPr fontId="3"/>
  </si>
  <si>
    <t xml:space="preserve"> （南光台は廃店となり黒松・旭ヶ丘・鶴ヶ谷に統合されました）</t>
    <rPh sb="2" eb="5">
      <t>ナンコウダイ</t>
    </rPh>
    <rPh sb="6" eb="8">
      <t>ハイテン</t>
    </rPh>
    <rPh sb="11" eb="13">
      <t>クロマツ</t>
    </rPh>
    <rPh sb="14" eb="17">
      <t>アサヒガオカ</t>
    </rPh>
    <rPh sb="18" eb="19">
      <t>ツル</t>
    </rPh>
    <rPh sb="20" eb="21">
      <t>ヤ</t>
    </rPh>
    <rPh sb="22" eb="24">
      <t>トウゴウ</t>
    </rPh>
    <phoneticPr fontId="3"/>
  </si>
  <si>
    <t>（中倉は廃店となり㉔宮城野・㉕南小泉に統合されました）</t>
    <rPh sb="1" eb="3">
      <t>ナカクラ</t>
    </rPh>
    <rPh sb="10" eb="13">
      <t>ミヤギノ</t>
    </rPh>
    <rPh sb="15" eb="16">
      <t>ミナミ</t>
    </rPh>
    <rPh sb="16" eb="18">
      <t>コイズミ</t>
    </rPh>
    <phoneticPr fontId="3"/>
  </si>
  <si>
    <t>（南光台は廃店となり黒松・旭ヶ丘・鶴ヶ谷に統合されました）</t>
    <rPh sb="1" eb="4">
      <t>ナンコウダイ</t>
    </rPh>
    <rPh sb="5" eb="7">
      <t>ハイテン</t>
    </rPh>
    <rPh sb="10" eb="12">
      <t>クロマツ</t>
    </rPh>
    <rPh sb="13" eb="16">
      <t>アサヒガオカ</t>
    </rPh>
    <rPh sb="17" eb="18">
      <t>ツル</t>
    </rPh>
    <rPh sb="19" eb="20">
      <t>ヤ</t>
    </rPh>
    <rPh sb="21" eb="23">
      <t>トウゴウ</t>
    </rPh>
    <phoneticPr fontId="3"/>
  </si>
  <si>
    <t>（中倉は廃店となり㉔宮城野・㉕南小泉に統合されました）</t>
    <rPh sb="1" eb="3">
      <t>ナカクラ</t>
    </rPh>
    <rPh sb="4" eb="6">
      <t>ハイテン</t>
    </rPh>
    <rPh sb="10" eb="13">
      <t>ミヤギノ</t>
    </rPh>
    <rPh sb="15" eb="16">
      <t>ミナミ</t>
    </rPh>
    <rPh sb="16" eb="18">
      <t>コイズミ</t>
    </rPh>
    <rPh sb="19" eb="21">
      <t>トウゴウ</t>
    </rPh>
    <phoneticPr fontId="3"/>
  </si>
  <si>
    <t>　　 下余田・大曲・高柳・小塚原地区、名取大手町販売店の田高・高舘・愛島地区、南名取販売店の飯野坂・植松、愛島・愛島台地区は河北PP配布不可となります）</t>
    <rPh sb="3" eb="4">
      <t>シモ</t>
    </rPh>
    <rPh sb="4" eb="6">
      <t>ヨデン</t>
    </rPh>
    <rPh sb="7" eb="9">
      <t>オオマガリ</t>
    </rPh>
    <rPh sb="10" eb="12">
      <t>タカヤナギ</t>
    </rPh>
    <rPh sb="13" eb="14">
      <t>コ</t>
    </rPh>
    <rPh sb="14" eb="16">
      <t>ツカハラ</t>
    </rPh>
    <rPh sb="16" eb="18">
      <t>チク</t>
    </rPh>
    <rPh sb="19" eb="21">
      <t>ナトリ</t>
    </rPh>
    <rPh sb="21" eb="24">
      <t>オオテマチ</t>
    </rPh>
    <rPh sb="24" eb="27">
      <t>ハンバイテン</t>
    </rPh>
    <rPh sb="28" eb="29">
      <t>タ</t>
    </rPh>
    <rPh sb="29" eb="30">
      <t>タカ</t>
    </rPh>
    <rPh sb="31" eb="33">
      <t>タカダテ</t>
    </rPh>
    <rPh sb="34" eb="36">
      <t>メデシマ</t>
    </rPh>
    <rPh sb="36" eb="38">
      <t>チク</t>
    </rPh>
    <rPh sb="39" eb="40">
      <t>ミナミ</t>
    </rPh>
    <rPh sb="40" eb="42">
      <t>ナトリ</t>
    </rPh>
    <rPh sb="42" eb="45">
      <t>ハンバイテン</t>
    </rPh>
    <rPh sb="46" eb="47">
      <t>イイ</t>
    </rPh>
    <rPh sb="47" eb="49">
      <t>ノザカ</t>
    </rPh>
    <rPh sb="50" eb="52">
      <t>ウエマツ</t>
    </rPh>
    <rPh sb="53" eb="55">
      <t>メデシマ</t>
    </rPh>
    <rPh sb="56" eb="58">
      <t>メデシマ</t>
    </rPh>
    <rPh sb="58" eb="59">
      <t>ダイ</t>
    </rPh>
    <rPh sb="59" eb="61">
      <t>チク</t>
    </rPh>
    <rPh sb="62" eb="64">
      <t>カホク</t>
    </rPh>
    <rPh sb="66" eb="68">
      <t>ハイフ</t>
    </rPh>
    <rPh sb="68" eb="70">
      <t>フカ</t>
    </rPh>
    <phoneticPr fontId="3"/>
  </si>
  <si>
    <t>朝日新聞に統合されました。</t>
    <rPh sb="0" eb="2">
      <t>アサヒ</t>
    </rPh>
    <rPh sb="2" eb="4">
      <t>シンブン</t>
    </rPh>
    <rPh sb="5" eb="7">
      <t>トウゴウ</t>
    </rPh>
    <phoneticPr fontId="3"/>
  </si>
  <si>
    <t>※　旧雄勝店は女川店と統合。　河北新報女川店　内訳（女川町1,400枚、旧雄勝町350枚）</t>
    <rPh sb="2" eb="3">
      <t>キュウ</t>
    </rPh>
    <rPh sb="3" eb="5">
      <t>オガツ</t>
    </rPh>
    <rPh sb="5" eb="6">
      <t>テン</t>
    </rPh>
    <rPh sb="7" eb="9">
      <t>オナガワ</t>
    </rPh>
    <rPh sb="9" eb="10">
      <t>テン</t>
    </rPh>
    <rPh sb="11" eb="13">
      <t>トウゴウ</t>
    </rPh>
    <phoneticPr fontId="3"/>
  </si>
  <si>
    <t>※　河北新報野蒜・小野販売店内訳(野蒜地区700枚、小野地区1,100枚)</t>
    <rPh sb="2" eb="4">
      <t>カホク</t>
    </rPh>
    <rPh sb="4" eb="6">
      <t>シンポウ</t>
    </rPh>
    <rPh sb="6" eb="8">
      <t>ノビル</t>
    </rPh>
    <rPh sb="9" eb="11">
      <t>オノ</t>
    </rPh>
    <rPh sb="11" eb="14">
      <t>ハンバイテン</t>
    </rPh>
    <rPh sb="14" eb="16">
      <t>ウチワケ</t>
    </rPh>
    <rPh sb="17" eb="19">
      <t>ノビル</t>
    </rPh>
    <rPh sb="19" eb="21">
      <t>チク</t>
    </rPh>
    <rPh sb="24" eb="25">
      <t>マイ</t>
    </rPh>
    <rPh sb="26" eb="28">
      <t>オノ</t>
    </rPh>
    <rPh sb="28" eb="30">
      <t>チク</t>
    </rPh>
    <rPh sb="35" eb="36">
      <t>マイ</t>
    </rPh>
    <phoneticPr fontId="3"/>
  </si>
  <si>
    <r>
      <t xml:space="preserve">涌谷 </t>
    </r>
    <r>
      <rPr>
        <b/>
        <sz val="9"/>
        <rFont val="ＭＳ Ｐ明朝"/>
        <family val="1"/>
        <charset val="128"/>
      </rPr>
      <t>（注）</t>
    </r>
    <rPh sb="4" eb="5">
      <t>チュウ</t>
    </rPh>
    <phoneticPr fontId="3"/>
  </si>
  <si>
    <t>（注）河北涌谷販売店は、平成30年6月以降の折込料金について大幅で</t>
    <rPh sb="1" eb="2">
      <t>チュウ</t>
    </rPh>
    <rPh sb="3" eb="5">
      <t>カホク</t>
    </rPh>
    <rPh sb="5" eb="7">
      <t>ワクヤ</t>
    </rPh>
    <rPh sb="7" eb="10">
      <t>ハンバイテン</t>
    </rPh>
    <rPh sb="12" eb="14">
      <t>ヘイセイ</t>
    </rPh>
    <rPh sb="16" eb="17">
      <t>ネン</t>
    </rPh>
    <rPh sb="18" eb="21">
      <t>ガツイコウ</t>
    </rPh>
    <rPh sb="22" eb="24">
      <t>オリコミ</t>
    </rPh>
    <rPh sb="24" eb="26">
      <t>リョウキン</t>
    </rPh>
    <rPh sb="30" eb="32">
      <t>オオハバ</t>
    </rPh>
    <phoneticPr fontId="3"/>
  </si>
  <si>
    <t>　　  急な改訂をしました。</t>
    <rPh sb="4" eb="5">
      <t>キュウ</t>
    </rPh>
    <rPh sb="6" eb="8">
      <t>カイテイ</t>
    </rPh>
    <phoneticPr fontId="3"/>
  </si>
  <si>
    <t>(原町は廃店となり⑤仙台東に統合されました）</t>
    <rPh sb="1" eb="3">
      <t>ハラマチ</t>
    </rPh>
    <rPh sb="10" eb="12">
      <t>センダイ</t>
    </rPh>
    <rPh sb="12" eb="13">
      <t>ヒガシ</t>
    </rPh>
    <phoneticPr fontId="3"/>
  </si>
  <si>
    <t>（金成有壁は廃店となり、金成に統合されました）</t>
    <rPh sb="1" eb="3">
      <t>カンナリ</t>
    </rPh>
    <rPh sb="6" eb="7">
      <t>ハイ</t>
    </rPh>
    <rPh sb="7" eb="8">
      <t>テン</t>
    </rPh>
    <rPh sb="12" eb="14">
      <t>カンナリ</t>
    </rPh>
    <rPh sb="15" eb="17">
      <t>トウゴウ</t>
    </rPh>
    <phoneticPr fontId="3"/>
  </si>
  <si>
    <t>金成</t>
    <rPh sb="0" eb="2">
      <t>カンナリ</t>
    </rPh>
    <phoneticPr fontId="3"/>
  </si>
  <si>
    <t>※  読売新聞中野栄店1,750枚には200枚日本経済新聞が含まれています。</t>
    <rPh sb="3" eb="5">
      <t>ヨミウリ</t>
    </rPh>
    <rPh sb="5" eb="7">
      <t>シンブン</t>
    </rPh>
    <rPh sb="7" eb="9">
      <t>ナカノ</t>
    </rPh>
    <rPh sb="9" eb="10">
      <t>サカエ</t>
    </rPh>
    <rPh sb="10" eb="11">
      <t>ミセ</t>
    </rPh>
    <rPh sb="16" eb="17">
      <t>マイ</t>
    </rPh>
    <rPh sb="22" eb="23">
      <t>マイ</t>
    </rPh>
    <rPh sb="23" eb="25">
      <t>ニホン</t>
    </rPh>
    <rPh sb="25" eb="27">
      <t>ケイザイ</t>
    </rPh>
    <rPh sb="27" eb="29">
      <t>シンブン</t>
    </rPh>
    <rPh sb="30" eb="31">
      <t>フク</t>
    </rPh>
    <phoneticPr fontId="3"/>
  </si>
  <si>
    <t>※　読売新聞多賀城店3,100枚には、500枚日本経済新聞が含まれております。</t>
    <rPh sb="2" eb="4">
      <t>ヨミウリ</t>
    </rPh>
    <rPh sb="4" eb="6">
      <t>シンブン</t>
    </rPh>
    <rPh sb="6" eb="9">
      <t>タガジョウ</t>
    </rPh>
    <rPh sb="9" eb="10">
      <t>テン</t>
    </rPh>
    <rPh sb="15" eb="16">
      <t>マイ</t>
    </rPh>
    <rPh sb="22" eb="23">
      <t>マイ</t>
    </rPh>
    <rPh sb="23" eb="25">
      <t>ニホン</t>
    </rPh>
    <rPh sb="25" eb="27">
      <t>ケイザイ</t>
    </rPh>
    <rPh sb="27" eb="29">
      <t>シンブン</t>
    </rPh>
    <rPh sb="30" eb="31">
      <t>フク</t>
    </rPh>
    <phoneticPr fontId="3"/>
  </si>
  <si>
    <t>※　読売新聞岩沼店2,700枚には、450枚日本経済新聞が含まれます。</t>
    <phoneticPr fontId="3"/>
  </si>
  <si>
    <t>※　旧古川市清滝地区は栗原方面河北新報高清水店が300枚取り扱っております。</t>
    <rPh sb="2" eb="3">
      <t>キュウ</t>
    </rPh>
    <rPh sb="3" eb="5">
      <t>フルカワ</t>
    </rPh>
    <rPh sb="5" eb="6">
      <t>シ</t>
    </rPh>
    <rPh sb="6" eb="8">
      <t>キヨタキ</t>
    </rPh>
    <rPh sb="8" eb="10">
      <t>チク</t>
    </rPh>
    <rPh sb="11" eb="13">
      <t>クリハラ</t>
    </rPh>
    <rPh sb="13" eb="15">
      <t>ホウメン</t>
    </rPh>
    <rPh sb="15" eb="17">
      <t>カホク</t>
    </rPh>
    <rPh sb="17" eb="19">
      <t>シンポウ</t>
    </rPh>
    <rPh sb="19" eb="22">
      <t>タカシミズ</t>
    </rPh>
    <rPh sb="22" eb="23">
      <t>テン</t>
    </rPh>
    <rPh sb="27" eb="28">
      <t>マイ</t>
    </rPh>
    <rPh sb="28" eb="29">
      <t>ト</t>
    </rPh>
    <rPh sb="30" eb="31">
      <t>アツカ</t>
    </rPh>
    <phoneticPr fontId="3"/>
  </si>
  <si>
    <t>※　読売新聞石巻店　内訳（石巻地区1,550枚、旧河南町広渕地区150枚）</t>
    <rPh sb="2" eb="4">
      <t>ヨミウリ</t>
    </rPh>
    <rPh sb="4" eb="6">
      <t>シンブン</t>
    </rPh>
    <rPh sb="6" eb="9">
      <t>イシノマキテン</t>
    </rPh>
    <rPh sb="10" eb="12">
      <t>ウチワケ</t>
    </rPh>
    <rPh sb="13" eb="15">
      <t>イシノマキ</t>
    </rPh>
    <rPh sb="15" eb="17">
      <t>チク</t>
    </rPh>
    <rPh sb="22" eb="23">
      <t>マイ</t>
    </rPh>
    <rPh sb="24" eb="25">
      <t>キュウ</t>
    </rPh>
    <rPh sb="25" eb="28">
      <t>カナンチョウ</t>
    </rPh>
    <rPh sb="28" eb="30">
      <t>ヒロブチ</t>
    </rPh>
    <rPh sb="30" eb="32">
      <t>チク</t>
    </rPh>
    <rPh sb="35" eb="36">
      <t>マイ</t>
    </rPh>
    <phoneticPr fontId="3"/>
  </si>
  <si>
    <t>※　旧古川市清滝地区は河北新報高清水店が300枚取り扱っております。</t>
    <rPh sb="2" eb="3">
      <t>キュウ</t>
    </rPh>
    <rPh sb="3" eb="5">
      <t>フルカワ</t>
    </rPh>
    <rPh sb="5" eb="6">
      <t>シ</t>
    </rPh>
    <rPh sb="6" eb="8">
      <t>キヨタキ</t>
    </rPh>
    <rPh sb="8" eb="10">
      <t>チク</t>
    </rPh>
    <rPh sb="11" eb="13">
      <t>カホク</t>
    </rPh>
    <rPh sb="13" eb="15">
      <t>シンポウ</t>
    </rPh>
    <rPh sb="15" eb="18">
      <t>タカシミズ</t>
    </rPh>
    <rPh sb="18" eb="19">
      <t>テン</t>
    </rPh>
    <rPh sb="23" eb="24">
      <t>マイ</t>
    </rPh>
    <rPh sb="24" eb="25">
      <t>ト</t>
    </rPh>
    <rPh sb="26" eb="27">
      <t>アツカ</t>
    </rPh>
    <phoneticPr fontId="3"/>
  </si>
  <si>
    <t>※　河北新報金成店内訳（沢辺地区1,600枚、有壁地区500枚）</t>
    <rPh sb="2" eb="4">
      <t>カホク</t>
    </rPh>
    <rPh sb="4" eb="6">
      <t>シンポウ</t>
    </rPh>
    <rPh sb="6" eb="8">
      <t>カンナリ</t>
    </rPh>
    <rPh sb="8" eb="9">
      <t>テン</t>
    </rPh>
    <rPh sb="9" eb="11">
      <t>ウチワケ</t>
    </rPh>
    <rPh sb="12" eb="14">
      <t>サワベ</t>
    </rPh>
    <rPh sb="14" eb="16">
      <t>チク</t>
    </rPh>
    <rPh sb="21" eb="22">
      <t>マイ</t>
    </rPh>
    <rPh sb="23" eb="25">
      <t>アリカベ</t>
    </rPh>
    <rPh sb="25" eb="27">
      <t>チク</t>
    </rPh>
    <rPh sb="30" eb="31">
      <t>マイ</t>
    </rPh>
    <phoneticPr fontId="3"/>
  </si>
  <si>
    <t>※ 河北新報東佐沼店　内訳（旧迫町2350枚、旧登米町1,150枚）</t>
    <rPh sb="2" eb="3">
      <t>カワ</t>
    </rPh>
    <rPh sb="3" eb="4">
      <t>キタ</t>
    </rPh>
    <rPh sb="4" eb="6">
      <t>シンポウ</t>
    </rPh>
    <rPh sb="6" eb="7">
      <t>ヒガシ</t>
    </rPh>
    <rPh sb="7" eb="9">
      <t>サヌマ</t>
    </rPh>
    <rPh sb="9" eb="10">
      <t>テン</t>
    </rPh>
    <rPh sb="11" eb="13">
      <t>ウチワケ</t>
    </rPh>
    <rPh sb="14" eb="15">
      <t>キュウ</t>
    </rPh>
    <rPh sb="15" eb="17">
      <t>ハサマチョウ</t>
    </rPh>
    <rPh sb="21" eb="22">
      <t>マイ</t>
    </rPh>
    <rPh sb="23" eb="24">
      <t>キュウ</t>
    </rPh>
    <rPh sb="24" eb="26">
      <t>トメ</t>
    </rPh>
    <rPh sb="26" eb="27">
      <t>マチ</t>
    </rPh>
    <rPh sb="32" eb="33">
      <t>マイ</t>
    </rPh>
    <phoneticPr fontId="3"/>
  </si>
  <si>
    <t>鹿島台只野</t>
    <rPh sb="3" eb="5">
      <t>タダノ</t>
    </rPh>
    <phoneticPr fontId="3"/>
  </si>
  <si>
    <t>※  仙台市内の日本経済新聞向山地区については、河北新報32.八木山店が取り扱っております。</t>
    <rPh sb="3" eb="5">
      <t>センダイ</t>
    </rPh>
    <rPh sb="5" eb="7">
      <t>シナイ</t>
    </rPh>
    <rPh sb="8" eb="10">
      <t>ニホン</t>
    </rPh>
    <rPh sb="10" eb="12">
      <t>ケイザイ</t>
    </rPh>
    <rPh sb="12" eb="14">
      <t>シンブン</t>
    </rPh>
    <rPh sb="14" eb="16">
      <t>ムカイヤマ</t>
    </rPh>
    <rPh sb="16" eb="18">
      <t>チク</t>
    </rPh>
    <rPh sb="24" eb="26">
      <t>カホク</t>
    </rPh>
    <rPh sb="26" eb="28">
      <t>シンポウ</t>
    </rPh>
    <rPh sb="31" eb="32">
      <t>ハチ</t>
    </rPh>
    <rPh sb="32" eb="34">
      <t>キヤマ</t>
    </rPh>
    <rPh sb="34" eb="35">
      <t>テン</t>
    </rPh>
    <rPh sb="36" eb="39">
      <t>トリアツカ</t>
    </rPh>
    <phoneticPr fontId="3"/>
  </si>
  <si>
    <t xml:space="preserve"> （西多賀は廃店となり鈎取太白・富沢に統合されました）</t>
    <rPh sb="2" eb="3">
      <t>ニシ</t>
    </rPh>
    <rPh sb="3" eb="5">
      <t>タガ</t>
    </rPh>
    <rPh sb="6" eb="8">
      <t>ハイテン</t>
    </rPh>
    <rPh sb="11" eb="12">
      <t>カギ</t>
    </rPh>
    <rPh sb="12" eb="13">
      <t>トリ</t>
    </rPh>
    <rPh sb="13" eb="15">
      <t>タイハク</t>
    </rPh>
    <rPh sb="16" eb="18">
      <t>トミザワ</t>
    </rPh>
    <rPh sb="19" eb="21">
      <t>トウゴウ</t>
    </rPh>
    <phoneticPr fontId="3"/>
  </si>
  <si>
    <t>鈎取太白</t>
    <rPh sb="0" eb="1">
      <t>カギ</t>
    </rPh>
    <rPh sb="1" eb="2">
      <t>トリ</t>
    </rPh>
    <rPh sb="2" eb="4">
      <t>タイハク</t>
    </rPh>
    <phoneticPr fontId="3"/>
  </si>
  <si>
    <t>鈎取太白</t>
    <rPh sb="0" eb="1">
      <t>カギ</t>
    </rPh>
    <rPh sb="1" eb="2">
      <t>トリ</t>
    </rPh>
    <rPh sb="2" eb="4">
      <t>タイハク</t>
    </rPh>
    <phoneticPr fontId="3"/>
  </si>
  <si>
    <t>福田町※1</t>
    <rPh sb="0" eb="3">
      <t>フクダマチ</t>
    </rPh>
    <phoneticPr fontId="3"/>
  </si>
  <si>
    <t>新富谷GC※2</t>
    <rPh sb="0" eb="2">
      <t>シントミ</t>
    </rPh>
    <rPh sb="2" eb="3">
      <t>ダニ</t>
    </rPh>
    <phoneticPr fontId="3"/>
  </si>
  <si>
    <t>利府青葉台※3</t>
    <rPh sb="0" eb="2">
      <t>リフ</t>
    </rPh>
    <rPh sb="2" eb="5">
      <t>アオバダイ</t>
    </rPh>
    <phoneticPr fontId="3"/>
  </si>
  <si>
    <t>利府※3</t>
    <rPh sb="0" eb="2">
      <t>リフ</t>
    </rPh>
    <phoneticPr fontId="3"/>
  </si>
  <si>
    <t>名取※4</t>
    <rPh sb="0" eb="2">
      <t>ナトリ</t>
    </rPh>
    <phoneticPr fontId="3"/>
  </si>
  <si>
    <t>名取大手町※4</t>
    <rPh sb="0" eb="2">
      <t>ナトリ</t>
    </rPh>
    <rPh sb="2" eb="5">
      <t>オオテマチ</t>
    </rPh>
    <phoneticPr fontId="3"/>
  </si>
  <si>
    <t>南名取※4</t>
    <rPh sb="0" eb="1">
      <t>ミナミ</t>
    </rPh>
    <rPh sb="1" eb="3">
      <t>ナトリ</t>
    </rPh>
    <phoneticPr fontId="3"/>
  </si>
  <si>
    <t>岩沼※5</t>
    <rPh sb="0" eb="2">
      <t>イワヌマ</t>
    </rPh>
    <phoneticPr fontId="3"/>
  </si>
  <si>
    <t>※5 No.79岩沼販売店は玉浦地区すべてと西支店・町内北地区の一部はPP配布不可となります。</t>
    <rPh sb="8" eb="10">
      <t>イワヌマ</t>
    </rPh>
    <rPh sb="10" eb="13">
      <t>ハンバイテン</t>
    </rPh>
    <rPh sb="14" eb="15">
      <t>タマ</t>
    </rPh>
    <rPh sb="15" eb="16">
      <t>ウラ</t>
    </rPh>
    <rPh sb="16" eb="18">
      <t>チク</t>
    </rPh>
    <rPh sb="22" eb="23">
      <t>ニシ</t>
    </rPh>
    <rPh sb="23" eb="25">
      <t>シテン</t>
    </rPh>
    <rPh sb="26" eb="28">
      <t>チョウナイ</t>
    </rPh>
    <rPh sb="28" eb="29">
      <t>キタ</t>
    </rPh>
    <rPh sb="29" eb="31">
      <t>チク</t>
    </rPh>
    <rPh sb="32" eb="34">
      <t>イチブ</t>
    </rPh>
    <rPh sb="37" eb="39">
      <t>ハイフ</t>
    </rPh>
    <rPh sb="39" eb="41">
      <t>フカ</t>
    </rPh>
    <phoneticPr fontId="3"/>
  </si>
  <si>
    <t>※1 No.59福田町販売店は福田町、福田町南、鶴巻、扇町、鶴代町、岡田西町は河北PP不可となります。</t>
    <rPh sb="8" eb="11">
      <t>フクダマチ</t>
    </rPh>
    <rPh sb="11" eb="14">
      <t>ハンバイテン</t>
    </rPh>
    <rPh sb="15" eb="18">
      <t>フクダマチ</t>
    </rPh>
    <rPh sb="19" eb="22">
      <t>フクダマチ</t>
    </rPh>
    <rPh sb="22" eb="23">
      <t>ミナミ</t>
    </rPh>
    <rPh sb="24" eb="25">
      <t>ツル</t>
    </rPh>
    <rPh sb="25" eb="26">
      <t>マキ</t>
    </rPh>
    <rPh sb="27" eb="29">
      <t>オウギマチ</t>
    </rPh>
    <rPh sb="30" eb="31">
      <t>ツル</t>
    </rPh>
    <rPh sb="31" eb="32">
      <t>シロ</t>
    </rPh>
    <rPh sb="32" eb="33">
      <t>マチ</t>
    </rPh>
    <rPh sb="34" eb="36">
      <t>オカダ</t>
    </rPh>
    <rPh sb="36" eb="37">
      <t>ニシ</t>
    </rPh>
    <rPh sb="37" eb="38">
      <t>マチ</t>
    </rPh>
    <rPh sb="39" eb="41">
      <t>カホク</t>
    </rPh>
    <rPh sb="43" eb="45">
      <t>フカ</t>
    </rPh>
    <phoneticPr fontId="3"/>
  </si>
  <si>
    <t>※2 No.73新富谷GC販売店は富谷市となります。</t>
    <phoneticPr fontId="3"/>
  </si>
  <si>
    <t>※3 No.74利府青葉台販売店.No.75利府販売店は利府町となります。（利府青葉台店の沢乙地区は河北PP配布不可となります）</t>
    <phoneticPr fontId="3"/>
  </si>
  <si>
    <t>※4 No.68那智が丘販売店.No77名取大手町販売店.No78南名取販売店は名取市となります。（那智が丘販売店の熊野堂・大沢・坪沼地区、名取販売店の飯野坂・</t>
    <rPh sb="8" eb="10">
      <t>ナチ</t>
    </rPh>
    <rPh sb="11" eb="12">
      <t>オカ</t>
    </rPh>
    <rPh sb="12" eb="15">
      <t>ハンバイテン</t>
    </rPh>
    <rPh sb="20" eb="22">
      <t>ナトリ</t>
    </rPh>
    <rPh sb="22" eb="25">
      <t>オオテマチ</t>
    </rPh>
    <rPh sb="25" eb="28">
      <t>ハンバイテン</t>
    </rPh>
    <rPh sb="33" eb="34">
      <t>ミナミ</t>
    </rPh>
    <rPh sb="34" eb="36">
      <t>ナトリ</t>
    </rPh>
    <rPh sb="36" eb="39">
      <t>ハンバイテン</t>
    </rPh>
    <rPh sb="40" eb="43">
      <t>ナトリシ</t>
    </rPh>
    <rPh sb="50" eb="52">
      <t>ナチ</t>
    </rPh>
    <rPh sb="53" eb="54">
      <t>オカ</t>
    </rPh>
    <rPh sb="54" eb="57">
      <t>ハンバイテン</t>
    </rPh>
    <rPh sb="58" eb="60">
      <t>クマノ</t>
    </rPh>
    <rPh sb="60" eb="61">
      <t>ドウ</t>
    </rPh>
    <rPh sb="62" eb="64">
      <t>オオサワ</t>
    </rPh>
    <rPh sb="65" eb="66">
      <t>ツボ</t>
    </rPh>
    <rPh sb="66" eb="67">
      <t>ヌマ</t>
    </rPh>
    <rPh sb="67" eb="69">
      <t>チク</t>
    </rPh>
    <rPh sb="70" eb="72">
      <t>ナトリ</t>
    </rPh>
    <rPh sb="72" eb="75">
      <t>ハンバイテン</t>
    </rPh>
    <rPh sb="76" eb="77">
      <t>イイ</t>
    </rPh>
    <rPh sb="77" eb="79">
      <t>ノザカ</t>
    </rPh>
    <phoneticPr fontId="3"/>
  </si>
  <si>
    <t>　　(三陸新報内訳…気仙沼市内14,610枚、旧唐桑町1,760枚、旧本吉町2,500枚、南三陸町550枚)</t>
    <phoneticPr fontId="3"/>
  </si>
  <si>
    <t>青泉宮</t>
    <rPh sb="0" eb="1">
      <t>アオ</t>
    </rPh>
    <rPh sb="1" eb="2">
      <t>イズミ</t>
    </rPh>
    <rPh sb="2" eb="3">
      <t>ミヤ</t>
    </rPh>
    <phoneticPr fontId="3"/>
  </si>
  <si>
    <t>太</t>
    <rPh sb="0" eb="1">
      <t>タ</t>
    </rPh>
    <phoneticPr fontId="3"/>
  </si>
  <si>
    <t>泉ヶ丘大富</t>
    <rPh sb="0" eb="1">
      <t>イズミ</t>
    </rPh>
    <rPh sb="2" eb="3">
      <t>オカ</t>
    </rPh>
    <rPh sb="3" eb="4">
      <t>オオ</t>
    </rPh>
    <rPh sb="4" eb="5">
      <t>トミ</t>
    </rPh>
    <phoneticPr fontId="3"/>
  </si>
  <si>
    <t>南仙台</t>
    <rPh sb="0" eb="3">
      <t>ミナミセンダイ</t>
    </rPh>
    <phoneticPr fontId="3"/>
  </si>
  <si>
    <t>東中田</t>
    <rPh sb="0" eb="1">
      <t>ヒガシ</t>
    </rPh>
    <rPh sb="1" eb="3">
      <t>ナカタ</t>
    </rPh>
    <phoneticPr fontId="3"/>
  </si>
  <si>
    <t>中田廃店(南仙台・東中田に分割、統合)</t>
    <phoneticPr fontId="3"/>
  </si>
  <si>
    <t>※旧旭ヶ丘・東仙台が統合になり、仙台北部になりました</t>
    <rPh sb="1" eb="2">
      <t>キュウ</t>
    </rPh>
    <rPh sb="2" eb="5">
      <t>アサヒガオカ</t>
    </rPh>
    <rPh sb="6" eb="9">
      <t>ヒガシセンダイ</t>
    </rPh>
    <rPh sb="10" eb="12">
      <t>トウゴウ</t>
    </rPh>
    <rPh sb="16" eb="18">
      <t>センダイ</t>
    </rPh>
    <rPh sb="18" eb="20">
      <t>ホクブ</t>
    </rPh>
    <phoneticPr fontId="3"/>
  </si>
  <si>
    <t>宮泉青</t>
    <rPh sb="0" eb="1">
      <t>ミヤ</t>
    </rPh>
    <rPh sb="2" eb="3">
      <t>アオ</t>
    </rPh>
    <phoneticPr fontId="3"/>
  </si>
  <si>
    <t>仙台北部</t>
    <rPh sb="0" eb="2">
      <t>センダイ</t>
    </rPh>
    <rPh sb="2" eb="4">
      <t>ホクブ</t>
    </rPh>
    <phoneticPr fontId="3"/>
  </si>
  <si>
    <t>令和２年２月１日改正版</t>
    <rPh sb="0" eb="2">
      <t>レイワ</t>
    </rPh>
    <rPh sb="3" eb="4">
      <t>ネン</t>
    </rPh>
    <rPh sb="5" eb="6">
      <t>ガツ</t>
    </rPh>
    <rPh sb="7" eb="8">
      <t>ニチ</t>
    </rPh>
    <rPh sb="8" eb="10">
      <t>カイセイ</t>
    </rPh>
    <rPh sb="10" eb="11">
      <t>バン</t>
    </rPh>
    <phoneticPr fontId="3"/>
  </si>
  <si>
    <t>令和元年２月1日</t>
    <rPh sb="0" eb="2">
      <t>レイワ</t>
    </rPh>
    <rPh sb="2" eb="4">
      <t>ガンネン</t>
    </rPh>
    <rPh sb="5" eb="6">
      <t>ガツ</t>
    </rPh>
    <rPh sb="7" eb="8">
      <t>ニチ</t>
    </rPh>
    <phoneticPr fontId="3"/>
  </si>
  <si>
    <t>令和２年</t>
    <rPh sb="0" eb="2">
      <t>レイワ</t>
    </rPh>
    <rPh sb="3" eb="4">
      <t>ネン</t>
    </rPh>
    <phoneticPr fontId="3"/>
  </si>
  <si>
    <t>大河原</t>
    <phoneticPr fontId="3"/>
  </si>
  <si>
    <t>中新田伊藤</t>
    <phoneticPr fontId="3"/>
  </si>
  <si>
    <t>中新田森</t>
    <phoneticPr fontId="3"/>
  </si>
  <si>
    <t>南仙台</t>
    <rPh sb="0" eb="1">
      <t>ミナミ</t>
    </rPh>
    <rPh sb="1" eb="3">
      <t>センダイ</t>
    </rPh>
    <phoneticPr fontId="3"/>
  </si>
  <si>
    <t>-</t>
    <phoneticPr fontId="3"/>
  </si>
  <si>
    <t>ゆりが丘 200、北仙台 450、中山 320</t>
    <phoneticPr fontId="3"/>
  </si>
  <si>
    <t>泉南部 850、鶴ヶ谷 400</t>
    <rPh sb="0" eb="1">
      <t>イズミ</t>
    </rPh>
    <rPh sb="1" eb="3">
      <t>ナンブ</t>
    </rPh>
    <phoneticPr fontId="3"/>
  </si>
  <si>
    <t>長町 1250、八木山 450、泉中央 800</t>
    <phoneticPr fontId="3"/>
  </si>
  <si>
    <t>泉東部 550、泉西部 560、泉北部 500</t>
    <phoneticPr fontId="3"/>
  </si>
  <si>
    <t>※　読売新聞塩釜店2,600枚には300枚、利府店800枚には200枚日本経済新聞が含まれております。</t>
    <phoneticPr fontId="3"/>
  </si>
  <si>
    <t>※　河北新報白石店内訳（白石市内9,950枚、蔵王町2,850枚、七ケ宿町400枚）</t>
    <rPh sb="4" eb="6">
      <t>シンポウ</t>
    </rPh>
    <rPh sb="8" eb="9">
      <t>テン</t>
    </rPh>
    <rPh sb="12" eb="16">
      <t>シロイシシナイ</t>
    </rPh>
    <rPh sb="21" eb="22">
      <t>マイ</t>
    </rPh>
    <rPh sb="36" eb="37">
      <t>マチ</t>
    </rPh>
    <phoneticPr fontId="3"/>
  </si>
  <si>
    <t>※　読売新聞亘理・山元店内訳（亘理地区1,200枚、山下地区500枚）</t>
    <rPh sb="2" eb="4">
      <t>ヨミウリ</t>
    </rPh>
    <rPh sb="4" eb="6">
      <t>シンブン</t>
    </rPh>
    <rPh sb="6" eb="8">
      <t>ワタリ</t>
    </rPh>
    <rPh sb="9" eb="11">
      <t>ヤマモト</t>
    </rPh>
    <rPh sb="11" eb="12">
      <t>ミセ</t>
    </rPh>
    <rPh sb="12" eb="14">
      <t>ウチワケ</t>
    </rPh>
    <rPh sb="15" eb="17">
      <t>ワタリ</t>
    </rPh>
    <rPh sb="17" eb="19">
      <t>チク</t>
    </rPh>
    <rPh sb="24" eb="25">
      <t>マイ</t>
    </rPh>
    <rPh sb="26" eb="28">
      <t>ヤマシタ</t>
    </rPh>
    <rPh sb="28" eb="30">
      <t>チク</t>
    </rPh>
    <rPh sb="33" eb="34">
      <t>マイ</t>
    </rPh>
    <phoneticPr fontId="3"/>
  </si>
  <si>
    <t>※　河北新報中新田伊藤店内訳(旧中新田町1,250枚､色麻町1,550枚､西古川850枚 )</t>
    <rPh sb="2" eb="4">
      <t>カホク</t>
    </rPh>
    <rPh sb="4" eb="6">
      <t>シンポウ</t>
    </rPh>
    <rPh sb="6" eb="7">
      <t>ナカ</t>
    </rPh>
    <rPh sb="7" eb="8">
      <t>シン</t>
    </rPh>
    <rPh sb="8" eb="9">
      <t>タ</t>
    </rPh>
    <rPh sb="9" eb="11">
      <t>イトウ</t>
    </rPh>
    <rPh sb="11" eb="12">
      <t>シンブンテン</t>
    </rPh>
    <rPh sb="12" eb="14">
      <t>ウチワケ</t>
    </rPh>
    <rPh sb="15" eb="16">
      <t>キュウ</t>
    </rPh>
    <rPh sb="16" eb="17">
      <t>ナカ</t>
    </rPh>
    <rPh sb="17" eb="18">
      <t>シン</t>
    </rPh>
    <rPh sb="18" eb="19">
      <t>タ</t>
    </rPh>
    <rPh sb="19" eb="20">
      <t>マチ</t>
    </rPh>
    <rPh sb="25" eb="26">
      <t>マイ</t>
    </rPh>
    <rPh sb="27" eb="29">
      <t>シカマ</t>
    </rPh>
    <rPh sb="29" eb="30">
      <t>マチ</t>
    </rPh>
    <rPh sb="35" eb="36">
      <t>マイ</t>
    </rPh>
    <rPh sb="37" eb="38">
      <t>ニシ</t>
    </rPh>
    <rPh sb="38" eb="40">
      <t>フルカワ</t>
    </rPh>
    <rPh sb="43" eb="44">
      <t>マイ</t>
    </rPh>
    <phoneticPr fontId="3"/>
  </si>
  <si>
    <t xml:space="preserve">※　河北新報中新田森店内訳(旧中新田町内1,900枚､旧小野田町内1,550枚) </t>
    <rPh sb="2" eb="4">
      <t>カホク</t>
    </rPh>
    <rPh sb="4" eb="6">
      <t>シンポウ</t>
    </rPh>
    <rPh sb="9" eb="10">
      <t>モリ</t>
    </rPh>
    <rPh sb="14" eb="15">
      <t>キュウ</t>
    </rPh>
    <rPh sb="18" eb="19">
      <t>マチ</t>
    </rPh>
    <rPh sb="19" eb="20">
      <t>ウチ</t>
    </rPh>
    <rPh sb="27" eb="28">
      <t>キュウ</t>
    </rPh>
    <rPh sb="28" eb="31">
      <t>オノダ</t>
    </rPh>
    <rPh sb="31" eb="32">
      <t>マチ</t>
    </rPh>
    <rPh sb="32" eb="33">
      <t>ウチ</t>
    </rPh>
    <phoneticPr fontId="3"/>
  </si>
  <si>
    <t>災害等における折込取扱いの免責について</t>
    <rPh sb="2" eb="3">
      <t>トウ</t>
    </rPh>
    <rPh sb="9" eb="11">
      <t>トリアツカ</t>
    </rPh>
    <phoneticPr fontId="3"/>
  </si>
  <si>
    <t>災害等にあたり</t>
    <rPh sb="2" eb="3">
      <t>トウ</t>
    </rPh>
    <phoneticPr fontId="3"/>
  </si>
  <si>
    <t>　被災地に新聞発行本社、折込会社、新聞販売店がある場合、ライフラインや通信網の遮断、交通規制や避難、建物の</t>
    <phoneticPr fontId="3"/>
  </si>
  <si>
    <t>倒壊によって業務が中断することがあります。その為、新聞販売店や広告主様との連絡が取れなくなり、通常通りの折</t>
    <phoneticPr fontId="3"/>
  </si>
  <si>
    <t>込手配や折込中止の手配が出来ない事態が発生する事も考えられます。また、感染症の発生やその他不測の事態が発生</t>
    <phoneticPr fontId="3"/>
  </si>
  <si>
    <t>した場合にも同様の事態が考えられます。</t>
    <rPh sb="2" eb="4">
      <t>バアイ</t>
    </rPh>
    <rPh sb="6" eb="8">
      <t>ドウヨウ</t>
    </rPh>
    <rPh sb="9" eb="11">
      <t>ジタイ</t>
    </rPh>
    <rPh sb="12" eb="13">
      <t>カンガ</t>
    </rPh>
    <phoneticPr fontId="3"/>
  </si>
  <si>
    <t>　以上のことから、災害等が発生した場合には《災害等における折込取扱いの免責》を適用させて頂きます。</t>
    <rPh sb="11" eb="12">
      <t>トウ</t>
    </rPh>
    <rPh sb="13" eb="15">
      <t>ハッセイ</t>
    </rPh>
    <rPh sb="17" eb="19">
      <t>バアイ</t>
    </rPh>
    <rPh sb="24" eb="25">
      <t>トウ</t>
    </rPh>
    <rPh sb="39" eb="41">
      <t>テキヨウ</t>
    </rPh>
    <rPh sb="44" eb="45">
      <t>イタダ</t>
    </rPh>
    <phoneticPr fontId="3"/>
  </si>
  <si>
    <t>適用となる災害等</t>
    <rPh sb="0" eb="2">
      <t>テキヨウ</t>
    </rPh>
    <rPh sb="5" eb="7">
      <t>サイガイ</t>
    </rPh>
    <rPh sb="7" eb="8">
      <t>トウ</t>
    </rPh>
    <phoneticPr fontId="3"/>
  </si>
  <si>
    <t>・大地震</t>
    <phoneticPr fontId="3"/>
  </si>
  <si>
    <t>・火災、爆発事故</t>
    <phoneticPr fontId="3"/>
  </si>
  <si>
    <t>・津　波</t>
    <phoneticPr fontId="3"/>
  </si>
  <si>
    <t>・放射能汚染</t>
    <phoneticPr fontId="3"/>
  </si>
  <si>
    <t>・水　害</t>
    <phoneticPr fontId="3"/>
  </si>
  <si>
    <t>・災害等にともなう交通規制、避難勧告</t>
    <phoneticPr fontId="3"/>
  </si>
  <si>
    <t>・大　雪</t>
    <phoneticPr fontId="3"/>
  </si>
  <si>
    <t>・ライフラインや通信網の遮断</t>
    <rPh sb="8" eb="10">
      <t>ツウシン</t>
    </rPh>
    <rPh sb="10" eb="11">
      <t>モウ</t>
    </rPh>
    <phoneticPr fontId="3"/>
  </si>
  <si>
    <t>・噴火、山林火災</t>
    <phoneticPr fontId="3"/>
  </si>
  <si>
    <t>・新型インフルエンザなどの感染症の発生</t>
    <rPh sb="1" eb="3">
      <t>シンガタ</t>
    </rPh>
    <rPh sb="13" eb="16">
      <t>カンセンショウ</t>
    </rPh>
    <rPh sb="17" eb="19">
      <t>ハッセイ</t>
    </rPh>
    <phoneticPr fontId="3"/>
  </si>
  <si>
    <t>・土砂崩れ</t>
    <phoneticPr fontId="3"/>
  </si>
  <si>
    <t>・その他不測の事態</t>
    <rPh sb="3" eb="4">
      <t>タ</t>
    </rPh>
    <rPh sb="4" eb="6">
      <t>フソク</t>
    </rPh>
    <rPh sb="7" eb="9">
      <t>ジタイ</t>
    </rPh>
    <phoneticPr fontId="3"/>
  </si>
  <si>
    <t>《災害等における折込取扱いの免責》について</t>
    <rPh sb="3" eb="4">
      <t>トウ</t>
    </rPh>
    <phoneticPr fontId="3"/>
  </si>
  <si>
    <t>　上記の事態が発生した場合、可能な限り通常業務維持に努めますが、ご要望にお応えできないことも考えられます。</t>
    <rPh sb="1" eb="3">
      <t>ジョウキ</t>
    </rPh>
    <rPh sb="4" eb="6">
      <t>ジタイ</t>
    </rPh>
    <rPh sb="7" eb="9">
      <t>ハッセイ</t>
    </rPh>
    <rPh sb="11" eb="13">
      <t>バアイ</t>
    </rPh>
    <rPh sb="14" eb="16">
      <t>カノウ</t>
    </rPh>
    <rPh sb="17" eb="18">
      <t>カギ</t>
    </rPh>
    <rPh sb="19" eb="21">
      <t>ツウジョウ</t>
    </rPh>
    <rPh sb="21" eb="23">
      <t>ギョウム</t>
    </rPh>
    <rPh sb="23" eb="25">
      <t>イジ</t>
    </rPh>
    <rPh sb="26" eb="27">
      <t>ツト</t>
    </rPh>
    <phoneticPr fontId="3"/>
  </si>
  <si>
    <t>広告主様ならび関係者様にはご不便ご迷惑をおかけすることになりますが、その場合は責任の免除をお願いすることに</t>
    <rPh sb="0" eb="3">
      <t>コウコクヌシ</t>
    </rPh>
    <rPh sb="3" eb="4">
      <t>サマ</t>
    </rPh>
    <rPh sb="7" eb="10">
      <t>カンケイシャ</t>
    </rPh>
    <rPh sb="10" eb="11">
      <t>サマ</t>
    </rPh>
    <rPh sb="14" eb="16">
      <t>フベン</t>
    </rPh>
    <rPh sb="17" eb="19">
      <t>メイワク</t>
    </rPh>
    <rPh sb="36" eb="38">
      <t>バアイ</t>
    </rPh>
    <rPh sb="39" eb="41">
      <t>セキニン</t>
    </rPh>
    <rPh sb="42" eb="44">
      <t>メンジョ</t>
    </rPh>
    <rPh sb="46" eb="47">
      <t>ネガ</t>
    </rPh>
    <phoneticPr fontId="3"/>
  </si>
  <si>
    <t>なりますので、あらかじめご理解の上お申込いただきますようお願い申し上げます。</t>
    <rPh sb="13" eb="15">
      <t>リカイ</t>
    </rPh>
    <rPh sb="16" eb="17">
      <t>ウエ</t>
    </rPh>
    <rPh sb="18" eb="20">
      <t>モウシコミ</t>
    </rPh>
    <rPh sb="29" eb="30">
      <t>ネガ</t>
    </rPh>
    <rPh sb="31" eb="32">
      <t>モウ</t>
    </rPh>
    <rPh sb="33" eb="34">
      <t>ア</t>
    </rPh>
    <phoneticPr fontId="3"/>
  </si>
  <si>
    <t>《配達遅延》について</t>
    <rPh sb="1" eb="3">
      <t>ハイタツ</t>
    </rPh>
    <rPh sb="3" eb="5">
      <t>チエン</t>
    </rPh>
    <phoneticPr fontId="3"/>
  </si>
  <si>
    <t>　上記理由以外にも、読者への配達遅延につきましては、一切責任を負うことができませんのでご了承ください。</t>
    <rPh sb="1" eb="3">
      <t>ジョウキ</t>
    </rPh>
    <rPh sb="3" eb="5">
      <t>リユウ</t>
    </rPh>
    <rPh sb="5" eb="7">
      <t>イガイ</t>
    </rPh>
    <rPh sb="10" eb="12">
      <t>ドクシャ</t>
    </rPh>
    <rPh sb="14" eb="16">
      <t>ハイタツ</t>
    </rPh>
    <rPh sb="16" eb="18">
      <t>チエン</t>
    </rPh>
    <rPh sb="26" eb="28">
      <t>イッサイ</t>
    </rPh>
    <rPh sb="28" eb="30">
      <t>セキニン</t>
    </rPh>
    <rPh sb="31" eb="32">
      <t>オ</t>
    </rPh>
    <rPh sb="44" eb="46">
      <t>リョウショウ</t>
    </rPh>
    <phoneticPr fontId="3"/>
  </si>
  <si>
    <t>太</t>
    <rPh sb="0" eb="1">
      <t>タ</t>
    </rPh>
    <phoneticPr fontId="3"/>
  </si>
  <si>
    <t>※　朝日新聞名取店2,150枚には550枚日本経済新聞が含まれております。</t>
    <phoneticPr fontId="3"/>
  </si>
  <si>
    <t>※  毎日新聞南小泉店2,150枚には1000枚産経新聞が含まれています。</t>
    <rPh sb="3" eb="5">
      <t>マイニチ</t>
    </rPh>
    <rPh sb="5" eb="7">
      <t>シンブン</t>
    </rPh>
    <rPh sb="7" eb="8">
      <t>ミナミ</t>
    </rPh>
    <rPh sb="8" eb="10">
      <t>コイズミ</t>
    </rPh>
    <rPh sb="10" eb="11">
      <t>ミセ</t>
    </rPh>
    <rPh sb="16" eb="17">
      <t>マイ</t>
    </rPh>
    <rPh sb="23" eb="24">
      <t>マイ</t>
    </rPh>
    <rPh sb="24" eb="26">
      <t>サンケイ</t>
    </rPh>
    <rPh sb="26" eb="28">
      <t>シンブン</t>
    </rPh>
    <rPh sb="29" eb="30">
      <t>フク</t>
    </rPh>
    <phoneticPr fontId="3"/>
  </si>
  <si>
    <t>丸森金山は丸森に統合されました。</t>
    <rPh sb="0" eb="2">
      <t>マルモリ</t>
    </rPh>
    <rPh sb="2" eb="4">
      <t>カナヤマ</t>
    </rPh>
    <rPh sb="5" eb="7">
      <t>マルモリ</t>
    </rPh>
    <rPh sb="8" eb="10">
      <t>トウゴウ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</si>
</sst>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76" formatCode="0_);[Red]\(0\)"/>
    <numFmt numFmtId="177" formatCode="m&quot;月&quot;d&quot;日&quot;\(aaa\)"/>
    <numFmt numFmtId="178" formatCode="#,##0_);[Red]\(#,##0\)"/>
    <numFmt numFmtId="179" formatCode="#,##0_ ;[Red]\-#,##0\ "/>
    <numFmt numFmtId="180" formatCode="m&quot;月&quot;d&quot;日&quot;\ \(aaa\)"/>
    <numFmt numFmtId="181" formatCode="m/d"/>
    <numFmt numFmtId="182" formatCode="m/d;@"/>
    <numFmt numFmtId="183" formatCode="#,##0_ "/>
    <numFmt numFmtId="184" formatCode="m&quot;月&quot;d&quot;日&quot;\(aaa\)&quot;夕刊&quot;"/>
    <numFmt numFmtId="185" formatCode="[$-411]ggge&quot;年&quot;m&quot;月&quot;d&quot;日&quot;;@"/>
    <numFmt numFmtId="186" formatCode="m/d&quot;改&quot;&quot;正&quot;"/>
  </numFmts>
  <fonts count="143">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9"/>
      <name val="ＭＳ Ｐ明朝"/>
      <family val="1"/>
      <charset val="128"/>
    </font>
    <font>
      <b/>
      <i/>
      <sz val="14"/>
      <color indexed="12"/>
      <name val="ＭＳ Ｐ明朝"/>
      <family val="1"/>
      <charset val="128"/>
    </font>
    <font>
      <sz val="9"/>
      <color indexed="8"/>
      <name val="ＭＳ Ｐゴシック"/>
      <family val="3"/>
      <charset val="128"/>
    </font>
    <font>
      <sz val="9"/>
      <name val="ＭＳ Ｐゴシック"/>
      <family val="3"/>
      <charset val="128"/>
    </font>
    <font>
      <sz val="12"/>
      <name val="ＭＳ Ｐ明朝"/>
      <family val="1"/>
      <charset val="128"/>
    </font>
    <font>
      <b/>
      <sz val="14"/>
      <color indexed="9"/>
      <name val="ＭＳ Ｐゴシック"/>
      <family val="3"/>
      <charset val="128"/>
    </font>
    <font>
      <b/>
      <sz val="12"/>
      <name val="ＭＳ Ｐゴシック"/>
      <family val="3"/>
      <charset val="128"/>
    </font>
    <font>
      <sz val="8"/>
      <name val="ＭＳ Ｐゴシック"/>
      <family val="3"/>
      <charset val="128"/>
    </font>
    <font>
      <sz val="12"/>
      <name val="ＭＳ Ｐゴシック"/>
      <family val="3"/>
      <charset val="128"/>
    </font>
    <font>
      <b/>
      <i/>
      <sz val="9"/>
      <name val="ＭＳ Ｐゴシック"/>
      <family val="3"/>
      <charset val="128"/>
    </font>
    <font>
      <sz val="8"/>
      <name val="ＭＳ Ｐ明朝"/>
      <family val="1"/>
      <charset val="128"/>
    </font>
    <font>
      <sz val="6.5"/>
      <name val="ＭＳ Ｐ明朝"/>
      <family val="1"/>
      <charset val="128"/>
    </font>
    <font>
      <sz val="9"/>
      <color indexed="10"/>
      <name val="ＭＳ Ｐゴシック"/>
      <family val="3"/>
      <charset val="128"/>
    </font>
    <font>
      <sz val="10"/>
      <name val="ＭＳ Ｐゴシック"/>
      <family val="3"/>
      <charset val="128"/>
    </font>
    <font>
      <sz val="8"/>
      <name val="ＭＳ 明朝"/>
      <family val="1"/>
      <charset val="128"/>
    </font>
    <font>
      <sz val="7"/>
      <name val="ＭＳ Ｐ明朝"/>
      <family val="1"/>
      <charset val="128"/>
    </font>
    <font>
      <sz val="9"/>
      <name val="ＭＳ 明朝"/>
      <family val="1"/>
      <charset val="128"/>
    </font>
    <font>
      <b/>
      <sz val="9"/>
      <name val="ＭＳ Ｐゴシック"/>
      <family val="3"/>
      <charset val="128"/>
    </font>
    <font>
      <b/>
      <i/>
      <sz val="12"/>
      <color indexed="12"/>
      <name val="ＭＳ Ｐゴシック"/>
      <family val="3"/>
      <charset val="128"/>
    </font>
    <font>
      <sz val="11"/>
      <name val="ＭＳ 明朝"/>
      <family val="1"/>
      <charset val="128"/>
    </font>
    <font>
      <sz val="14"/>
      <name val="ＭＳ Ｐゴシック"/>
      <family val="3"/>
      <charset val="128"/>
    </font>
    <font>
      <b/>
      <sz val="14"/>
      <name val="ＭＳ Ｐゴシック"/>
      <family val="3"/>
      <charset val="128"/>
    </font>
    <font>
      <sz val="12"/>
      <name val="ＭＳ 明朝"/>
      <family val="1"/>
      <charset val="128"/>
    </font>
    <font>
      <sz val="10"/>
      <name val="ＭＳ 明朝"/>
      <family val="1"/>
      <charset val="128"/>
    </font>
    <font>
      <sz val="14"/>
      <name val="ＭＳ 明朝"/>
      <family val="1"/>
      <charset val="128"/>
    </font>
    <font>
      <b/>
      <i/>
      <sz val="12"/>
      <color indexed="10"/>
      <name val="ＭＳ Ｐゴシック"/>
      <family val="3"/>
      <charset val="128"/>
    </font>
    <font>
      <sz val="10"/>
      <name val="ＭＳ Ｐ明朝"/>
      <family val="1"/>
      <charset val="128"/>
    </font>
    <font>
      <sz val="10"/>
      <color indexed="8"/>
      <name val="ＭＳ Ｐ明朝"/>
      <family val="1"/>
      <charset val="128"/>
    </font>
    <font>
      <sz val="6"/>
      <name val="ＭＳ Ｐ明朝"/>
      <family val="1"/>
      <charset val="128"/>
    </font>
    <font>
      <sz val="11"/>
      <color indexed="8"/>
      <name val="ＭＳ Ｐゴシック"/>
      <family val="3"/>
      <charset val="128"/>
    </font>
    <font>
      <b/>
      <sz val="10"/>
      <color indexed="9"/>
      <name val="ＭＳ Ｐゴシック"/>
      <family val="3"/>
      <charset val="128"/>
    </font>
    <font>
      <b/>
      <sz val="12"/>
      <name val="ＭＳ Ｐ明朝"/>
      <family val="1"/>
      <charset val="128"/>
    </font>
    <font>
      <sz val="10"/>
      <color indexed="10"/>
      <name val="ＭＳ 明朝"/>
      <family val="1"/>
      <charset val="128"/>
    </font>
    <font>
      <b/>
      <sz val="9"/>
      <color indexed="10"/>
      <name val="ＭＳ 明朝"/>
      <family val="1"/>
      <charset val="128"/>
    </font>
    <font>
      <b/>
      <sz val="9"/>
      <name val="ＭＳ 明朝"/>
      <family val="1"/>
      <charset val="128"/>
    </font>
    <font>
      <b/>
      <i/>
      <sz val="9"/>
      <color indexed="10"/>
      <name val="ＭＳ ゴシック"/>
      <family val="3"/>
      <charset val="128"/>
    </font>
    <font>
      <sz val="11"/>
      <name val="ＭＳ Ｐゴシック"/>
      <family val="3"/>
      <charset val="128"/>
    </font>
    <font>
      <sz val="11.5"/>
      <name val="ＭＳ Ｐゴシック"/>
      <family val="3"/>
      <charset val="128"/>
    </font>
    <font>
      <sz val="11"/>
      <name val="ＭＳ Ｐゴシック"/>
      <family val="3"/>
      <charset val="128"/>
    </font>
    <font>
      <b/>
      <sz val="10"/>
      <name val="ＭＳ ＰＲゴシック"/>
      <family val="3"/>
      <charset val="128"/>
    </font>
    <font>
      <b/>
      <i/>
      <sz val="12"/>
      <name val="ＭＳ Ｐ明朝"/>
      <family val="1"/>
      <charset val="128"/>
    </font>
    <font>
      <b/>
      <sz val="8"/>
      <name val="ＭＳ Ｐゴシック"/>
      <family val="3"/>
      <charset val="128"/>
    </font>
    <font>
      <b/>
      <i/>
      <sz val="10"/>
      <name val="ＭＳ Ｐゴシック"/>
      <family val="3"/>
      <charset val="128"/>
    </font>
    <font>
      <b/>
      <sz val="9"/>
      <name val="ＭＳ Ｐ明朝"/>
      <family val="1"/>
      <charset val="128"/>
    </font>
    <font>
      <sz val="8"/>
      <color indexed="20"/>
      <name val="ＭＳ Ｐ明朝"/>
      <family val="1"/>
      <charset val="128"/>
    </font>
    <font>
      <sz val="9"/>
      <color indexed="20"/>
      <name val="ＭＳ Ｐ明朝"/>
      <family val="1"/>
      <charset val="128"/>
    </font>
    <font>
      <sz val="9"/>
      <color indexed="20"/>
      <name val="ＭＳ Ｐゴシック"/>
      <family val="3"/>
      <charset val="128"/>
    </font>
    <font>
      <sz val="7"/>
      <color indexed="20"/>
      <name val="ＭＳ Ｐ明朝"/>
      <family val="1"/>
      <charset val="128"/>
    </font>
    <font>
      <sz val="11"/>
      <color indexed="20"/>
      <name val="ＭＳ Ｐ明朝"/>
      <family val="1"/>
      <charset val="128"/>
    </font>
    <font>
      <b/>
      <sz val="6"/>
      <name val="ＭＳ Ｐ明朝"/>
      <family val="1"/>
      <charset val="128"/>
    </font>
    <font>
      <sz val="9"/>
      <color indexed="10"/>
      <name val="ＭＳ Ｐ明朝"/>
      <family val="1"/>
      <charset val="128"/>
    </font>
    <font>
      <b/>
      <i/>
      <sz val="10"/>
      <color indexed="12"/>
      <name val="ＭＳ Ｐ明朝"/>
      <family val="1"/>
      <charset val="128"/>
    </font>
    <font>
      <b/>
      <i/>
      <sz val="12"/>
      <color indexed="12"/>
      <name val="ＭＳ Ｐ明朝"/>
      <family val="1"/>
      <charset val="128"/>
    </font>
    <font>
      <b/>
      <i/>
      <sz val="11"/>
      <color indexed="12"/>
      <name val="ＭＳ Ｐ明朝"/>
      <family val="1"/>
      <charset val="128"/>
    </font>
    <font>
      <b/>
      <sz val="11"/>
      <name val="ＭＳ Ｐゴシック"/>
      <family val="3"/>
      <charset val="128"/>
    </font>
    <font>
      <sz val="11"/>
      <name val="ＭＳ Ｐゴシック"/>
      <family val="3"/>
      <charset val="128"/>
    </font>
    <font>
      <b/>
      <i/>
      <sz val="12"/>
      <color indexed="12"/>
      <name val="ＤＦ特太ゴシック体"/>
      <family val="3"/>
      <charset val="128"/>
    </font>
    <font>
      <b/>
      <i/>
      <sz val="12"/>
      <color indexed="12"/>
      <name val="ＤＦＰ特太ゴシック体"/>
      <family val="3"/>
      <charset val="128"/>
    </font>
    <font>
      <sz val="10"/>
      <name val="HGP創英角ｺﾞｼｯｸUB"/>
      <family val="3"/>
      <charset val="128"/>
    </font>
    <font>
      <sz val="8"/>
      <color indexed="10"/>
      <name val="ＭＳ Ｐ明朝"/>
      <family val="1"/>
      <charset val="128"/>
    </font>
    <font>
      <sz val="11"/>
      <color indexed="10"/>
      <name val="ＭＳ Ｐゴシック"/>
      <family val="3"/>
      <charset val="128"/>
    </font>
    <font>
      <sz val="11"/>
      <color indexed="10"/>
      <name val="ＭＳ Ｐ明朝"/>
      <family val="1"/>
      <charset val="128"/>
    </font>
    <font>
      <b/>
      <sz val="12"/>
      <color indexed="10"/>
      <name val="ＭＳ Ｐ明朝"/>
      <family val="1"/>
      <charset val="128"/>
    </font>
    <font>
      <b/>
      <sz val="11"/>
      <name val="ＭＳ Ｐ明朝"/>
      <family val="1"/>
      <charset val="128"/>
    </font>
    <font>
      <b/>
      <i/>
      <sz val="11"/>
      <name val="ＭＳ Ｐゴシック"/>
      <family val="3"/>
      <charset val="128"/>
    </font>
    <font>
      <sz val="11"/>
      <name val="ＭＳ Ｐゴシック"/>
      <family val="3"/>
      <charset val="128"/>
    </font>
    <font>
      <b/>
      <i/>
      <sz val="12"/>
      <color indexed="10"/>
      <name val="ＤＦ特太ゴシック体"/>
      <family val="3"/>
      <charset val="128"/>
    </font>
    <font>
      <b/>
      <i/>
      <sz val="12"/>
      <color indexed="10"/>
      <name val="ＭＳ Ｐ明朝"/>
      <family val="1"/>
      <charset val="128"/>
    </font>
    <font>
      <b/>
      <sz val="10"/>
      <name val="ＭＳ Ｐ明朝"/>
      <family val="1"/>
      <charset val="128"/>
    </font>
    <font>
      <sz val="6.5"/>
      <color indexed="20"/>
      <name val="ＭＳ Ｐ明朝"/>
      <family val="1"/>
      <charset val="128"/>
    </font>
    <font>
      <sz val="6.5"/>
      <name val="ＭＳ Ｐゴシック"/>
      <family val="3"/>
      <charset val="128"/>
    </font>
    <font>
      <b/>
      <sz val="12"/>
      <name val="ＭＳ 明朝"/>
      <family val="1"/>
      <charset val="128"/>
    </font>
    <font>
      <b/>
      <sz val="11"/>
      <color indexed="9"/>
      <name val="ＭＳ Ｐゴシック"/>
      <family val="3"/>
      <charset val="128"/>
    </font>
    <font>
      <b/>
      <sz val="12"/>
      <color indexed="9"/>
      <name val="ＭＳ ゴシック"/>
      <family val="3"/>
      <charset val="128"/>
    </font>
    <font>
      <b/>
      <sz val="12"/>
      <color indexed="9"/>
      <name val="ＭＳ Ｐゴシック"/>
      <family val="3"/>
      <charset val="128"/>
    </font>
    <font>
      <b/>
      <i/>
      <sz val="14"/>
      <color indexed="12"/>
      <name val="ＭＳ Ｐゴシック"/>
      <family val="3"/>
      <charset val="128"/>
    </font>
    <font>
      <b/>
      <i/>
      <sz val="16"/>
      <color indexed="12"/>
      <name val="ＭＳ Ｐ明朝"/>
      <family val="1"/>
      <charset val="128"/>
    </font>
    <font>
      <b/>
      <i/>
      <sz val="10"/>
      <color indexed="10"/>
      <name val="ＭＳ Ｐゴシック"/>
      <family val="3"/>
      <charset val="128"/>
    </font>
    <font>
      <b/>
      <sz val="10"/>
      <name val="ＭＳ Ｐゴシック"/>
      <family val="3"/>
      <charset val="128"/>
    </font>
    <font>
      <b/>
      <i/>
      <sz val="10"/>
      <color indexed="12"/>
      <name val="ＭＳ Ｐゴシック"/>
      <family val="3"/>
      <charset val="128"/>
    </font>
    <font>
      <b/>
      <i/>
      <sz val="18"/>
      <color indexed="12"/>
      <name val="ＭＳ Ｐ明朝"/>
      <family val="1"/>
      <charset val="128"/>
    </font>
    <font>
      <sz val="16"/>
      <name val="ＭＳ Ｐゴシック"/>
      <family val="3"/>
      <charset val="128"/>
    </font>
    <font>
      <b/>
      <sz val="16"/>
      <name val="ＭＳ Ｐゴシック"/>
      <family val="3"/>
      <charset val="128"/>
    </font>
    <font>
      <b/>
      <sz val="10"/>
      <color indexed="10"/>
      <name val="ＭＳ 明朝"/>
      <family val="1"/>
      <charset val="128"/>
    </font>
    <font>
      <b/>
      <sz val="16"/>
      <name val="ＭＳ 明朝"/>
      <family val="1"/>
      <charset val="128"/>
    </font>
    <font>
      <b/>
      <sz val="11"/>
      <color indexed="10"/>
      <name val="ＭＳ 明朝"/>
      <family val="1"/>
      <charset val="128"/>
    </font>
    <font>
      <sz val="11"/>
      <color indexed="12"/>
      <name val="ＭＳ Ｐゴシック"/>
      <family val="3"/>
      <charset val="128"/>
    </font>
    <font>
      <sz val="10"/>
      <color indexed="12"/>
      <name val="ＭＳ Ｐゴシック"/>
      <family val="3"/>
      <charset val="128"/>
    </font>
    <font>
      <sz val="18"/>
      <color indexed="12"/>
      <name val="ＭＳ Ｐゴシック"/>
      <family val="3"/>
      <charset val="128"/>
    </font>
    <font>
      <sz val="14"/>
      <color indexed="12"/>
      <name val="ＭＳ Ｐゴシック"/>
      <family val="3"/>
      <charset val="128"/>
    </font>
    <font>
      <b/>
      <sz val="10"/>
      <color indexed="12"/>
      <name val="ＭＳ Ｐゴシック"/>
      <family val="3"/>
      <charset val="128"/>
    </font>
    <font>
      <sz val="16"/>
      <color indexed="12"/>
      <name val="ＭＳ Ｐゴシック"/>
      <family val="3"/>
      <charset val="128"/>
    </font>
    <font>
      <b/>
      <i/>
      <sz val="11"/>
      <color indexed="12"/>
      <name val="ＭＳ Ｐゴシック"/>
      <family val="3"/>
      <charset val="128"/>
    </font>
    <font>
      <sz val="12"/>
      <color indexed="10"/>
      <name val="ＭＳ Ｐゴシック"/>
      <family val="3"/>
      <charset val="128"/>
    </font>
    <font>
      <sz val="8"/>
      <color indexed="8"/>
      <name val="ＭＳ Ｐ明朝"/>
      <family val="1"/>
      <charset val="128"/>
    </font>
    <font>
      <b/>
      <sz val="11"/>
      <color indexed="9"/>
      <name val="HGSｺﾞｼｯｸE"/>
      <family val="3"/>
      <charset val="128"/>
    </font>
    <font>
      <b/>
      <sz val="11"/>
      <name val="ＭＳ 明朝"/>
      <family val="1"/>
      <charset val="128"/>
    </font>
    <font>
      <b/>
      <sz val="9"/>
      <color indexed="10"/>
      <name val="ＭＳ ゴシック"/>
      <family val="3"/>
      <charset val="128"/>
    </font>
    <font>
      <sz val="12"/>
      <color indexed="10"/>
      <name val="ＭＳ Ｐゴシック"/>
      <family val="3"/>
      <charset val="128"/>
    </font>
    <font>
      <b/>
      <i/>
      <sz val="12"/>
      <color indexed="10"/>
      <name val="ＭＳ Ｐゴシック"/>
      <family val="3"/>
      <charset val="128"/>
    </font>
    <font>
      <sz val="9"/>
      <color indexed="50"/>
      <name val="ＭＳ Ｐ明朝"/>
      <family val="1"/>
      <charset val="128"/>
    </font>
    <font>
      <sz val="9"/>
      <color indexed="8"/>
      <name val="ＭＳ Ｐ明朝"/>
      <family val="1"/>
      <charset val="128"/>
    </font>
    <font>
      <sz val="12"/>
      <color indexed="8"/>
      <name val="ＭＳ Ｐゴシック"/>
      <family val="3"/>
      <charset val="128"/>
    </font>
    <font>
      <sz val="11"/>
      <color indexed="8"/>
      <name val="ＭＳ Ｐ明朝"/>
      <family val="1"/>
      <charset val="128"/>
    </font>
    <font>
      <b/>
      <i/>
      <sz val="12"/>
      <color indexed="8"/>
      <name val="ＤＦ特太ゴシック体"/>
      <family val="3"/>
      <charset val="128"/>
    </font>
    <font>
      <b/>
      <sz val="9"/>
      <color indexed="8"/>
      <name val="ＭＳ 明朝"/>
      <family val="1"/>
      <charset val="128"/>
    </font>
    <font>
      <sz val="11"/>
      <color indexed="8"/>
      <name val="ＭＳ 明朝"/>
      <family val="1"/>
      <charset val="128"/>
    </font>
    <font>
      <b/>
      <i/>
      <sz val="12"/>
      <color rgb="FFFF0000"/>
      <name val="ＭＳ Ｐゴシック"/>
      <family val="3"/>
      <charset val="128"/>
    </font>
    <font>
      <b/>
      <i/>
      <sz val="11"/>
      <color rgb="FFFF0000"/>
      <name val="ＭＳ Ｐゴシック"/>
      <family val="3"/>
      <charset val="128"/>
    </font>
    <font>
      <b/>
      <sz val="26"/>
      <color theme="0"/>
      <name val="メイリオ"/>
      <family val="3"/>
      <charset val="128"/>
    </font>
    <font>
      <sz val="26"/>
      <name val="メイリオ"/>
      <family val="3"/>
      <charset val="128"/>
    </font>
    <font>
      <sz val="11"/>
      <name val="メイリオ"/>
      <family val="3"/>
      <charset val="128"/>
    </font>
    <font>
      <sz val="18"/>
      <name val="メイリオ"/>
      <family val="3"/>
      <charset val="128"/>
    </font>
    <font>
      <sz val="20"/>
      <name val="メイリオ"/>
      <family val="3"/>
      <charset val="128"/>
    </font>
    <font>
      <sz val="12"/>
      <name val="メイリオ"/>
      <family val="3"/>
      <charset val="128"/>
    </font>
    <font>
      <sz val="14"/>
      <name val="メイリオ"/>
      <family val="3"/>
      <charset val="128"/>
    </font>
    <font>
      <sz val="7.5"/>
      <name val="ＭＳ Ｐ明朝"/>
      <family val="1"/>
      <charset val="128"/>
    </font>
    <font>
      <sz val="12"/>
      <color theme="1"/>
      <name val="ＭＳ Ｐゴシック"/>
      <family val="3"/>
      <charset val="128"/>
    </font>
    <font>
      <b/>
      <i/>
      <sz val="12"/>
      <color rgb="FF0000FF"/>
      <name val="ＭＳ 明朝"/>
      <family val="1"/>
      <charset val="128"/>
    </font>
    <font>
      <b/>
      <sz val="8"/>
      <name val="ＭＳ Ｐ明朝"/>
      <family val="1"/>
      <charset val="128"/>
    </font>
    <font>
      <b/>
      <sz val="8"/>
      <name val="ＭＳ ＰＲゴシック"/>
      <family val="3"/>
      <charset val="128"/>
    </font>
    <font>
      <b/>
      <i/>
      <sz val="9"/>
      <color indexed="10"/>
      <name val="ＭＳ Ｐゴシック"/>
      <family val="3"/>
      <charset val="128"/>
    </font>
    <font>
      <b/>
      <sz val="11"/>
      <color rgb="FFFF0000"/>
      <name val="ＭＳ Ｐゴシック"/>
      <family val="3"/>
      <charset val="128"/>
    </font>
    <font>
      <b/>
      <sz val="8"/>
      <color rgb="FFFF0000"/>
      <name val="ＭＳ Ｐ明朝"/>
      <family val="1"/>
      <charset val="128"/>
    </font>
    <font>
      <b/>
      <sz val="10"/>
      <color rgb="FFFF0000"/>
      <name val="ＭＳ Ｐゴシック"/>
      <family val="3"/>
      <charset val="128"/>
    </font>
    <font>
      <sz val="16"/>
      <color indexed="8"/>
      <name val="ＤＦ平成ゴシック体W7"/>
      <family val="3"/>
      <charset val="128"/>
    </font>
    <font>
      <b/>
      <sz val="16"/>
      <color indexed="8"/>
      <name val="ＭＳ ゴシック"/>
      <family val="3"/>
      <charset val="128"/>
    </font>
    <font>
      <sz val="10"/>
      <color indexed="8"/>
      <name val="ＭＳ 明朝"/>
      <family val="1"/>
      <charset val="128"/>
    </font>
    <font>
      <sz val="13"/>
      <color indexed="8"/>
      <name val="ＭＳ ゴシック"/>
      <family val="3"/>
      <charset val="128"/>
    </font>
    <font>
      <sz val="14"/>
      <color indexed="8"/>
      <name val="ＤＦ平成ゴシック体W7"/>
      <family val="3"/>
      <charset val="128"/>
    </font>
    <font>
      <sz val="13"/>
      <color indexed="8"/>
      <name val="ＭＳ 明朝"/>
      <family val="1"/>
      <charset val="128"/>
    </font>
    <font>
      <b/>
      <sz val="12"/>
      <color indexed="8"/>
      <name val="ＭＳ 明朝"/>
      <family val="1"/>
      <charset val="128"/>
    </font>
    <font>
      <sz val="12"/>
      <color indexed="8"/>
      <name val="ＭＳ 明朝"/>
      <family val="1"/>
      <charset val="128"/>
    </font>
    <font>
      <b/>
      <sz val="11"/>
      <color indexed="8"/>
      <name val="ＭＳ 明朝"/>
      <family val="1"/>
      <charset val="128"/>
    </font>
    <font>
      <b/>
      <sz val="10"/>
      <color indexed="8"/>
      <name val="ＭＳ ゴシック"/>
      <family val="3"/>
      <charset val="128"/>
    </font>
    <font>
      <b/>
      <sz val="11"/>
      <color indexed="8"/>
      <name val="ＭＳ ゴシック"/>
      <family val="3"/>
      <charset val="128"/>
    </font>
    <font>
      <b/>
      <sz val="12"/>
      <color indexed="8"/>
      <name val="ＭＳ ゴシック"/>
      <family val="3"/>
      <charset val="128"/>
    </font>
    <font>
      <sz val="13"/>
      <color indexed="8"/>
      <name val="ＤＦ平成ゴシック体W7"/>
      <family val="3"/>
      <charset val="128"/>
    </font>
    <font>
      <sz val="10"/>
      <color indexed="8"/>
      <name val="ＭＳ ゴシック"/>
      <family val="3"/>
      <charset val="128"/>
    </font>
  </fonts>
  <fills count="5">
    <fill>
      <patternFill patternType="none"/>
    </fill>
    <fill>
      <patternFill patternType="gray125"/>
    </fill>
    <fill>
      <patternFill patternType="solid">
        <fgColor indexed="8"/>
        <bgColor indexed="64"/>
      </patternFill>
    </fill>
    <fill>
      <patternFill patternType="solid">
        <fgColor theme="1"/>
        <bgColor indexed="64"/>
      </patternFill>
    </fill>
    <fill>
      <patternFill patternType="solid">
        <fgColor theme="0"/>
        <bgColor indexed="64"/>
      </patternFill>
    </fill>
  </fills>
  <borders count="122">
    <border>
      <left/>
      <right/>
      <top/>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top style="hair">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right/>
      <top style="hair">
        <color indexed="64"/>
      </top>
      <bottom/>
      <diagonal/>
    </border>
    <border>
      <left style="hair">
        <color indexed="64"/>
      </left>
      <right style="hair">
        <color indexed="64"/>
      </right>
      <top/>
      <bottom style="hair">
        <color indexed="64"/>
      </bottom>
      <diagonal/>
    </border>
    <border>
      <left/>
      <right/>
      <top/>
      <bottom style="double">
        <color indexed="64"/>
      </bottom>
      <diagonal/>
    </border>
    <border>
      <left style="hair">
        <color indexed="64"/>
      </left>
      <right/>
      <top/>
      <bottom style="hair">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hair">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hair">
        <color indexed="64"/>
      </top>
      <bottom style="double">
        <color indexed="64"/>
      </bottom>
      <diagonal/>
    </border>
    <border>
      <left/>
      <right/>
      <top style="double">
        <color indexed="64"/>
      </top>
      <bottom style="hair">
        <color indexed="64"/>
      </bottom>
      <diagonal/>
    </border>
    <border>
      <left/>
      <right style="hair">
        <color indexed="64"/>
      </right>
      <top/>
      <bottom/>
      <diagonal/>
    </border>
    <border>
      <left/>
      <right style="hair">
        <color indexed="64"/>
      </right>
      <top/>
      <bottom style="double">
        <color indexed="64"/>
      </bottom>
      <diagonal/>
    </border>
    <border>
      <left style="hair">
        <color indexed="64"/>
      </left>
      <right/>
      <top style="double">
        <color indexed="64"/>
      </top>
      <bottom style="hair">
        <color indexed="64"/>
      </bottom>
      <diagonal/>
    </border>
    <border>
      <left/>
      <right style="hair">
        <color indexed="64"/>
      </right>
      <top/>
      <bottom style="hair">
        <color indexed="64"/>
      </bottom>
      <diagonal/>
    </border>
    <border>
      <left/>
      <right style="hair">
        <color indexed="64"/>
      </right>
      <top style="double">
        <color indexed="64"/>
      </top>
      <bottom style="hair">
        <color indexed="64"/>
      </bottom>
      <diagonal/>
    </border>
    <border>
      <left style="hair">
        <color indexed="64"/>
      </left>
      <right/>
      <top style="hair">
        <color indexed="64"/>
      </top>
      <bottom/>
      <diagonal/>
    </border>
    <border>
      <left style="hair">
        <color indexed="64"/>
      </left>
      <right/>
      <top style="hair">
        <color indexed="64"/>
      </top>
      <bottom style="double">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top/>
      <bottom/>
      <diagonal/>
    </border>
    <border>
      <left/>
      <right style="hair">
        <color indexed="64"/>
      </right>
      <top style="hair">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style="double">
        <color indexed="64"/>
      </bottom>
      <diagonal/>
    </border>
    <border>
      <left style="hair">
        <color indexed="64"/>
      </left>
      <right style="hair">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style="double">
        <color indexed="64"/>
      </top>
      <bottom style="thin">
        <color indexed="64"/>
      </bottom>
      <diagonal/>
    </border>
    <border>
      <left/>
      <right style="hair">
        <color indexed="64"/>
      </right>
      <top style="thin">
        <color indexed="64"/>
      </top>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top/>
      <bottom style="thin">
        <color indexed="64"/>
      </bottom>
      <diagonal/>
    </border>
    <border>
      <left/>
      <right/>
      <top/>
      <bottom style="thin">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double">
        <color indexed="64"/>
      </bottom>
      <diagonal/>
    </border>
    <border>
      <left style="hair">
        <color indexed="64"/>
      </left>
      <right style="hair">
        <color indexed="64"/>
      </right>
      <top/>
      <bottom style="double">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style="thick">
        <color indexed="64"/>
      </left>
      <right/>
      <top style="thick">
        <color indexed="64"/>
      </top>
      <bottom style="hair">
        <color indexed="64"/>
      </bottom>
      <diagonal/>
    </border>
    <border>
      <left style="thin">
        <color indexed="64"/>
      </left>
      <right style="thick">
        <color indexed="64"/>
      </right>
      <top style="thick">
        <color indexed="64"/>
      </top>
      <bottom style="hair">
        <color indexed="64"/>
      </bottom>
      <diagonal/>
    </border>
    <border>
      <left style="thick">
        <color indexed="64"/>
      </left>
      <right/>
      <top style="hair">
        <color indexed="64"/>
      </top>
      <bottom style="hair">
        <color indexed="64"/>
      </bottom>
      <diagonal/>
    </border>
    <border>
      <left style="thin">
        <color indexed="64"/>
      </left>
      <right style="thick">
        <color indexed="64"/>
      </right>
      <top style="hair">
        <color indexed="64"/>
      </top>
      <bottom/>
      <diagonal/>
    </border>
    <border>
      <left style="thin">
        <color indexed="64"/>
      </left>
      <right style="thick">
        <color indexed="64"/>
      </right>
      <top style="hair">
        <color indexed="64"/>
      </top>
      <bottom style="hair">
        <color indexed="64"/>
      </bottom>
      <diagonal/>
    </border>
    <border>
      <left style="thick">
        <color indexed="64"/>
      </left>
      <right/>
      <top style="hair">
        <color indexed="64"/>
      </top>
      <bottom/>
      <diagonal/>
    </border>
    <border>
      <left style="thin">
        <color indexed="64"/>
      </left>
      <right style="thick">
        <color indexed="64"/>
      </right>
      <top/>
      <bottom style="hair">
        <color indexed="64"/>
      </bottom>
      <diagonal/>
    </border>
    <border>
      <left style="thick">
        <color indexed="64"/>
      </left>
      <right/>
      <top style="hair">
        <color indexed="64"/>
      </top>
      <bottom style="thick">
        <color indexed="64"/>
      </bottom>
      <diagonal/>
    </border>
    <border>
      <left style="thin">
        <color indexed="64"/>
      </left>
      <right style="thick">
        <color indexed="64"/>
      </right>
      <top style="hair">
        <color indexed="64"/>
      </top>
      <bottom style="thick">
        <color indexed="64"/>
      </bottom>
      <diagonal/>
    </border>
    <border>
      <left style="thick">
        <color indexed="64"/>
      </left>
      <right/>
      <top/>
      <bottom style="hair">
        <color indexed="64"/>
      </bottom>
      <diagonal/>
    </border>
    <border>
      <left style="thin">
        <color indexed="64"/>
      </left>
      <right style="hair">
        <color indexed="64"/>
      </right>
      <top style="thin">
        <color indexed="64"/>
      </top>
      <bottom style="hair">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right style="medium">
        <color indexed="64"/>
      </right>
      <top/>
      <bottom/>
      <diagonal/>
    </border>
    <border>
      <left style="medium">
        <color indexed="64"/>
      </left>
      <right style="thin">
        <color indexed="64"/>
      </right>
      <top/>
      <bottom/>
      <diagonal/>
    </border>
    <border>
      <left/>
      <right style="medium">
        <color indexed="64"/>
      </right>
      <top/>
      <bottom style="hair">
        <color indexed="64"/>
      </bottom>
      <diagonal/>
    </border>
    <border>
      <left style="medium">
        <color indexed="64"/>
      </left>
      <right style="thin">
        <color indexed="64"/>
      </right>
      <top/>
      <bottom style="hair">
        <color indexed="64"/>
      </bottom>
      <diagonal/>
    </border>
    <border>
      <left/>
      <right style="medium">
        <color indexed="64"/>
      </right>
      <top style="hair">
        <color indexed="64"/>
      </top>
      <bottom style="double">
        <color indexed="64"/>
      </bottom>
      <diagonal/>
    </border>
    <border>
      <left style="medium">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hair">
        <color indexed="64"/>
      </left>
      <right style="hair">
        <color indexed="64"/>
      </right>
      <top/>
      <bottom style="thin">
        <color indexed="64"/>
      </bottom>
      <diagonal/>
    </border>
    <border>
      <left/>
      <right style="thin">
        <color indexed="64"/>
      </right>
      <top/>
      <bottom style="hair">
        <color indexed="64"/>
      </bottom>
      <diagonal/>
    </border>
    <border>
      <left style="thin">
        <color indexed="64"/>
      </left>
      <right style="hair">
        <color indexed="64"/>
      </right>
      <top/>
      <bottom style="hair">
        <color indexed="64"/>
      </bottom>
      <diagonal/>
    </border>
    <border>
      <left/>
      <right style="hair">
        <color indexed="64"/>
      </right>
      <top/>
      <bottom style="thin">
        <color indexed="64"/>
      </bottom>
      <diagonal/>
    </border>
    <border>
      <left style="hair">
        <color indexed="64"/>
      </left>
      <right style="thin">
        <color indexed="64"/>
      </right>
      <top style="thin">
        <color indexed="64"/>
      </top>
      <bottom/>
      <diagonal/>
    </border>
    <border>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hair">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hair">
        <color indexed="64"/>
      </left>
      <right style="thin">
        <color indexed="64"/>
      </right>
      <top/>
      <bottom/>
      <diagonal/>
    </border>
    <border>
      <left style="thick">
        <color indexed="64"/>
      </left>
      <right style="hair">
        <color indexed="64"/>
      </right>
      <top/>
      <bottom/>
      <diagonal/>
    </border>
    <border>
      <left style="hair">
        <color indexed="64"/>
      </left>
      <right style="thick">
        <color indexed="64"/>
      </right>
      <top/>
      <bottom/>
      <diagonal/>
    </border>
    <border>
      <left style="thick">
        <color indexed="64"/>
      </left>
      <right style="hair">
        <color indexed="64"/>
      </right>
      <top/>
      <bottom style="thick">
        <color indexed="64"/>
      </bottom>
      <diagonal/>
    </border>
    <border>
      <left style="hair">
        <color indexed="64"/>
      </left>
      <right style="thick">
        <color indexed="64"/>
      </right>
      <top/>
      <bottom style="thick">
        <color indexed="64"/>
      </bottom>
      <diagonal/>
    </border>
    <border>
      <left style="thick">
        <color indexed="64"/>
      </left>
      <right style="hair">
        <color indexed="64"/>
      </right>
      <top style="thick">
        <color indexed="64"/>
      </top>
      <bottom/>
      <diagonal/>
    </border>
    <border>
      <left style="hair">
        <color indexed="64"/>
      </left>
      <right style="thick">
        <color indexed="64"/>
      </right>
      <top style="thick">
        <color indexed="64"/>
      </top>
      <bottom/>
      <diagonal/>
    </border>
    <border>
      <left style="thick">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medium">
        <color indexed="64"/>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diagonal/>
    </border>
    <border>
      <left style="thin">
        <color indexed="64"/>
      </left>
      <right style="medium">
        <color indexed="64"/>
      </right>
      <top style="hair">
        <color indexed="64"/>
      </top>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s>
  <cellStyleXfs count="4">
    <xf numFmtId="0" fontId="0" fillId="0" borderId="0"/>
    <xf numFmtId="9" fontId="40" fillId="0" borderId="0" applyFont="0" applyFill="0" applyBorder="0" applyAlignment="0" applyProtection="0"/>
    <xf numFmtId="38" fontId="1" fillId="0" borderId="0" applyFont="0" applyFill="0" applyBorder="0" applyAlignment="0" applyProtection="0"/>
    <xf numFmtId="38" fontId="40" fillId="0" borderId="0" applyFont="0" applyFill="0" applyBorder="0" applyAlignment="0" applyProtection="0"/>
  </cellStyleXfs>
  <cellXfs count="1880">
    <xf numFmtId="0" fontId="0" fillId="0" borderId="0" xfId="0"/>
    <xf numFmtId="38" fontId="41" fillId="0" borderId="1" xfId="2" applyFont="1" applyFill="1" applyBorder="1" applyAlignment="1" applyProtection="1">
      <alignment vertical="center"/>
    </xf>
    <xf numFmtId="0" fontId="28" fillId="0" borderId="0" xfId="0" applyFont="1" applyFill="1" applyBorder="1" applyAlignment="1" applyProtection="1">
      <alignment vertical="center"/>
    </xf>
    <xf numFmtId="0" fontId="23" fillId="0" borderId="0" xfId="0" applyFont="1" applyFill="1" applyBorder="1" applyAlignment="1" applyProtection="1">
      <alignment horizontal="center" vertical="center"/>
    </xf>
    <xf numFmtId="0" fontId="2" fillId="0" borderId="2" xfId="0" applyFont="1" applyFill="1" applyBorder="1" applyAlignment="1">
      <alignment vertical="center"/>
    </xf>
    <xf numFmtId="38" fontId="12" fillId="0" borderId="3" xfId="2" applyFont="1" applyFill="1" applyBorder="1" applyAlignment="1">
      <alignment vertical="center"/>
    </xf>
    <xf numFmtId="0" fontId="23" fillId="0" borderId="0" xfId="0" applyFont="1" applyFill="1" applyBorder="1" applyAlignment="1" applyProtection="1">
      <alignment vertical="center"/>
    </xf>
    <xf numFmtId="38" fontId="23" fillId="0" borderId="0" xfId="2" applyFont="1" applyFill="1" applyBorder="1" applyAlignment="1" applyProtection="1">
      <alignment horizontal="center" vertical="center"/>
    </xf>
    <xf numFmtId="0" fontId="2" fillId="0" borderId="1" xfId="0" applyFont="1" applyFill="1" applyBorder="1" applyAlignment="1">
      <alignment horizontal="center" vertical="center"/>
    </xf>
    <xf numFmtId="0" fontId="2" fillId="0" borderId="4" xfId="0" applyFont="1" applyFill="1" applyBorder="1" applyAlignment="1">
      <alignment vertical="center"/>
    </xf>
    <xf numFmtId="38" fontId="37" fillId="0" borderId="0" xfId="2" applyFont="1" applyFill="1" applyBorder="1" applyAlignment="1" applyProtection="1">
      <alignment vertical="center"/>
    </xf>
    <xf numFmtId="0" fontId="2" fillId="0" borderId="0" xfId="0" applyFont="1" applyFill="1" applyBorder="1" applyAlignment="1" applyProtection="1">
      <alignment vertical="center"/>
    </xf>
    <xf numFmtId="38" fontId="24" fillId="0" borderId="0" xfId="2" applyFont="1" applyFill="1" applyBorder="1" applyAlignment="1" applyProtection="1">
      <alignment vertical="center"/>
    </xf>
    <xf numFmtId="38" fontId="38" fillId="0" borderId="0" xfId="2" applyFont="1" applyFill="1" applyBorder="1" applyAlignment="1" applyProtection="1">
      <alignment vertical="center"/>
    </xf>
    <xf numFmtId="0" fontId="2" fillId="0" borderId="0" xfId="0" applyFont="1" applyFill="1" applyBorder="1" applyAlignment="1" applyProtection="1">
      <alignment horizontal="center" vertical="center"/>
    </xf>
    <xf numFmtId="38" fontId="2" fillId="0" borderId="0" xfId="2" applyFont="1" applyFill="1" applyBorder="1" applyAlignment="1" applyProtection="1">
      <alignment vertical="center"/>
    </xf>
    <xf numFmtId="0" fontId="12" fillId="0" borderId="0" xfId="0" applyFont="1" applyFill="1" applyBorder="1" applyAlignment="1" applyProtection="1">
      <alignment vertical="center"/>
    </xf>
    <xf numFmtId="38" fontId="4" fillId="0" borderId="0" xfId="2" applyFont="1" applyFill="1" applyBorder="1" applyAlignment="1" applyProtection="1">
      <alignment vertical="center"/>
    </xf>
    <xf numFmtId="38" fontId="57" fillId="0" borderId="0" xfId="2" applyFont="1" applyFill="1" applyBorder="1" applyAlignment="1" applyProtection="1">
      <alignment vertical="center"/>
    </xf>
    <xf numFmtId="38" fontId="12" fillId="0" borderId="5" xfId="2" applyFont="1" applyFill="1" applyBorder="1" applyAlignment="1">
      <alignment vertical="center"/>
    </xf>
    <xf numFmtId="38" fontId="23" fillId="0" borderId="0" xfId="2" applyFont="1" applyFill="1" applyBorder="1" applyAlignment="1" applyProtection="1">
      <alignment vertical="center"/>
    </xf>
    <xf numFmtId="38" fontId="41" fillId="0" borderId="6" xfId="2" applyFont="1" applyFill="1" applyBorder="1" applyAlignment="1" applyProtection="1">
      <alignment vertical="center"/>
    </xf>
    <xf numFmtId="38" fontId="41" fillId="0" borderId="7" xfId="2" applyFont="1" applyFill="1" applyBorder="1" applyAlignment="1" applyProtection="1">
      <alignment vertical="center"/>
    </xf>
    <xf numFmtId="38" fontId="41" fillId="0" borderId="8" xfId="2" applyFont="1" applyFill="1" applyBorder="1" applyAlignment="1" applyProtection="1">
      <alignment vertical="center"/>
    </xf>
    <xf numFmtId="38" fontId="55" fillId="0" borderId="9" xfId="2" applyFont="1" applyFill="1" applyBorder="1" applyAlignment="1" applyProtection="1">
      <alignment vertical="center"/>
    </xf>
    <xf numFmtId="38" fontId="37" fillId="0" borderId="10" xfId="2" applyFont="1" applyFill="1" applyBorder="1" applyAlignment="1" applyProtection="1">
      <alignment vertical="center"/>
    </xf>
    <xf numFmtId="0" fontId="62" fillId="0" borderId="0" xfId="0" applyFont="1" applyFill="1" applyBorder="1" applyAlignment="1" applyProtection="1">
      <alignment horizontal="right" vertical="center"/>
    </xf>
    <xf numFmtId="0" fontId="9" fillId="0" borderId="0" xfId="0" applyFont="1" applyFill="1" applyBorder="1" applyAlignment="1">
      <alignment horizontal="center" vertical="center"/>
    </xf>
    <xf numFmtId="0" fontId="30" fillId="0" borderId="0" xfId="0" applyFont="1" applyFill="1" applyBorder="1" applyAlignment="1">
      <alignment horizontal="left" vertical="center"/>
    </xf>
    <xf numFmtId="0" fontId="2" fillId="0" borderId="0" xfId="0" applyFont="1" applyFill="1" applyBorder="1" applyAlignment="1">
      <alignment horizontal="left" vertical="center"/>
    </xf>
    <xf numFmtId="0" fontId="4" fillId="0" borderId="0" xfId="0" applyFont="1" applyFill="1" applyBorder="1" applyAlignment="1">
      <alignment horizontal="left" vertical="center" shrinkToFit="1"/>
    </xf>
    <xf numFmtId="38" fontId="23" fillId="0" borderId="0" xfId="0" applyNumberFormat="1" applyFont="1" applyFill="1" applyBorder="1" applyAlignment="1" applyProtection="1">
      <alignment vertical="center"/>
    </xf>
    <xf numFmtId="0" fontId="23" fillId="0" borderId="0" xfId="0" applyFont="1" applyFill="1" applyAlignment="1">
      <alignment vertical="center"/>
    </xf>
    <xf numFmtId="0" fontId="30" fillId="0" borderId="0" xfId="0" applyFont="1" applyFill="1" applyAlignment="1">
      <alignment horizontal="right" vertical="center"/>
    </xf>
    <xf numFmtId="0" fontId="30" fillId="0" borderId="0" xfId="0" applyFont="1" applyFill="1" applyBorder="1" applyAlignment="1">
      <alignment horizontal="right" vertical="center"/>
    </xf>
    <xf numFmtId="0" fontId="52" fillId="0" borderId="0" xfId="0" applyFont="1" applyFill="1" applyAlignment="1">
      <alignment vertical="center"/>
    </xf>
    <xf numFmtId="0" fontId="2" fillId="0" borderId="0" xfId="0" applyFont="1" applyFill="1" applyAlignment="1">
      <alignment vertical="center"/>
    </xf>
    <xf numFmtId="0" fontId="18" fillId="0" borderId="0" xfId="0" applyFont="1" applyFill="1" applyBorder="1" applyAlignment="1">
      <alignment vertical="center"/>
    </xf>
    <xf numFmtId="38" fontId="18" fillId="0" borderId="0" xfId="2" applyFont="1" applyFill="1" applyBorder="1" applyAlignment="1">
      <alignment vertical="center"/>
    </xf>
    <xf numFmtId="38" fontId="18" fillId="0" borderId="0" xfId="2" applyFont="1" applyFill="1" applyBorder="1" applyAlignment="1" applyProtection="1">
      <alignment vertical="center"/>
    </xf>
    <xf numFmtId="0" fontId="43" fillId="0" borderId="0" xfId="0" applyFont="1" applyFill="1" applyAlignment="1">
      <alignment horizontal="right" vertical="center"/>
    </xf>
    <xf numFmtId="0" fontId="30" fillId="0" borderId="0" xfId="0" applyFont="1" applyFill="1" applyBorder="1" applyAlignment="1" applyProtection="1">
      <alignment horizontal="center" vertical="center"/>
    </xf>
    <xf numFmtId="0" fontId="14" fillId="0" borderId="0" xfId="0" applyFont="1" applyFill="1" applyBorder="1" applyAlignment="1">
      <alignment vertical="center"/>
    </xf>
    <xf numFmtId="0" fontId="20" fillId="0" borderId="0" xfId="0" applyFont="1" applyFill="1" applyBorder="1" applyAlignment="1" applyProtection="1">
      <alignment horizontal="right" vertical="center"/>
    </xf>
    <xf numFmtId="0" fontId="4" fillId="0" borderId="0" xfId="0" applyFont="1" applyFill="1" applyBorder="1" applyAlignment="1" applyProtection="1">
      <alignment vertical="center"/>
    </xf>
    <xf numFmtId="0" fontId="54" fillId="0" borderId="0" xfId="0" applyFont="1" applyFill="1" applyBorder="1" applyAlignment="1">
      <alignment vertical="center"/>
    </xf>
    <xf numFmtId="0" fontId="16" fillId="0" borderId="0" xfId="0" applyFont="1" applyFill="1" applyBorder="1" applyAlignment="1">
      <alignment vertical="center"/>
    </xf>
    <xf numFmtId="0" fontId="17" fillId="0" borderId="0" xfId="0" applyFont="1" applyFill="1" applyBorder="1" applyAlignment="1" applyProtection="1">
      <alignment horizontal="right" vertical="center"/>
    </xf>
    <xf numFmtId="38" fontId="14" fillId="0" borderId="0" xfId="2" applyFont="1" applyFill="1" applyBorder="1" applyAlignment="1">
      <alignment vertical="center"/>
    </xf>
    <xf numFmtId="0" fontId="4" fillId="0" borderId="0" xfId="0" applyFont="1" applyFill="1" applyBorder="1" applyAlignment="1">
      <alignment vertical="center"/>
    </xf>
    <xf numFmtId="0" fontId="32" fillId="0" borderId="3" xfId="0" applyFont="1" applyFill="1" applyBorder="1" applyAlignment="1">
      <alignment horizontal="center" vertical="center"/>
    </xf>
    <xf numFmtId="0" fontId="25"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0" xfId="0" applyFont="1" applyFill="1" applyBorder="1" applyAlignment="1">
      <alignment horizontal="center" vertical="center"/>
    </xf>
    <xf numFmtId="38" fontId="4" fillId="0" borderId="0" xfId="2" applyFont="1" applyFill="1" applyBorder="1" applyAlignment="1">
      <alignment horizontal="center" vertical="center"/>
    </xf>
    <xf numFmtId="0" fontId="14" fillId="0" borderId="2" xfId="0" applyFont="1" applyFill="1" applyBorder="1" applyAlignment="1">
      <alignment vertical="center"/>
    </xf>
    <xf numFmtId="0" fontId="14" fillId="0" borderId="0" xfId="0" applyFont="1" applyFill="1" applyBorder="1" applyAlignment="1" applyProtection="1">
      <alignment horizontal="center" vertical="center"/>
    </xf>
    <xf numFmtId="0" fontId="2" fillId="0" borderId="4" xfId="0" applyFont="1" applyFill="1" applyBorder="1" applyAlignment="1" applyProtection="1">
      <alignment vertical="center"/>
    </xf>
    <xf numFmtId="0" fontId="2" fillId="0" borderId="7" xfId="0" applyFont="1" applyFill="1" applyBorder="1" applyAlignment="1">
      <alignment horizontal="center" vertical="center"/>
    </xf>
    <xf numFmtId="38" fontId="12" fillId="0" borderId="11" xfId="2" applyFont="1" applyFill="1" applyBorder="1" applyAlignment="1">
      <alignment vertical="center"/>
    </xf>
    <xf numFmtId="38" fontId="2" fillId="0" borderId="1" xfId="2" applyFont="1" applyFill="1" applyBorder="1" applyAlignment="1" applyProtection="1">
      <alignment vertical="center"/>
    </xf>
    <xf numFmtId="38" fontId="23" fillId="0" borderId="0" xfId="2" applyFont="1" applyFill="1" applyBorder="1" applyAlignment="1">
      <alignment vertical="center"/>
    </xf>
    <xf numFmtId="0" fontId="12" fillId="0" borderId="0" xfId="0" applyFont="1" applyFill="1" applyBorder="1" applyAlignment="1">
      <alignment vertical="center"/>
    </xf>
    <xf numFmtId="0" fontId="23" fillId="0" borderId="0" xfId="0" applyFont="1" applyFill="1" applyBorder="1" applyAlignment="1">
      <alignment vertical="center"/>
    </xf>
    <xf numFmtId="38" fontId="18" fillId="0" borderId="0" xfId="2" applyFont="1" applyFill="1" applyBorder="1" applyAlignment="1" applyProtection="1">
      <alignment horizontal="center" vertical="center"/>
    </xf>
    <xf numFmtId="0" fontId="11" fillId="0" borderId="0" xfId="0" applyFont="1" applyFill="1" applyAlignment="1">
      <alignment vertical="center"/>
    </xf>
    <xf numFmtId="0" fontId="0" fillId="0" borderId="0" xfId="0" applyFill="1" applyAlignment="1">
      <alignment vertical="center"/>
    </xf>
    <xf numFmtId="0" fontId="7" fillId="0" borderId="0" xfId="0" applyFont="1" applyFill="1" applyAlignment="1">
      <alignment vertical="center"/>
    </xf>
    <xf numFmtId="0" fontId="18" fillId="0" borderId="0" xfId="0" applyFont="1" applyFill="1" applyAlignment="1">
      <alignment vertical="center"/>
    </xf>
    <xf numFmtId="0" fontId="20" fillId="0" borderId="0" xfId="0" applyFont="1" applyFill="1" applyBorder="1" applyAlignment="1">
      <alignment vertical="center"/>
    </xf>
    <xf numFmtId="0" fontId="14" fillId="0" borderId="0" xfId="0" applyFont="1" applyFill="1" applyAlignment="1">
      <alignment vertical="center"/>
    </xf>
    <xf numFmtId="0" fontId="27" fillId="0" borderId="0" xfId="0" applyFont="1" applyFill="1" applyBorder="1" applyAlignment="1">
      <alignment horizontal="center" vertical="center"/>
    </xf>
    <xf numFmtId="0" fontId="2" fillId="0" borderId="0" xfId="0" applyFont="1" applyFill="1" applyBorder="1" applyAlignment="1">
      <alignment vertical="center"/>
    </xf>
    <xf numFmtId="0" fontId="0" fillId="0" borderId="0" xfId="0" applyFill="1" applyBorder="1" applyAlignment="1">
      <alignment vertical="center"/>
    </xf>
    <xf numFmtId="0" fontId="5" fillId="0" borderId="0" xfId="0" applyFont="1" applyFill="1" applyBorder="1" applyAlignment="1" applyProtection="1">
      <alignment vertical="center"/>
      <protection locked="0"/>
    </xf>
    <xf numFmtId="0" fontId="1" fillId="0" borderId="0" xfId="0" applyFont="1" applyFill="1" applyBorder="1" applyAlignment="1">
      <alignment vertical="center"/>
    </xf>
    <xf numFmtId="0" fontId="33" fillId="0" borderId="0" xfId="0" applyFont="1" applyFill="1" applyBorder="1" applyAlignment="1">
      <alignment vertical="center"/>
    </xf>
    <xf numFmtId="0" fontId="40" fillId="0" borderId="0" xfId="0" applyFont="1" applyFill="1" applyAlignment="1">
      <alignment horizontal="center" vertical="center" textRotation="255"/>
    </xf>
    <xf numFmtId="0" fontId="40" fillId="0" borderId="0" xfId="0" applyFont="1" applyFill="1" applyAlignment="1">
      <alignment vertical="center"/>
    </xf>
    <xf numFmtId="0" fontId="23" fillId="0" borderId="4" xfId="0" applyFont="1" applyFill="1" applyBorder="1" applyAlignment="1">
      <alignment vertical="center"/>
    </xf>
    <xf numFmtId="0" fontId="23" fillId="0" borderId="12" xfId="0" applyFont="1" applyFill="1" applyBorder="1" applyAlignment="1">
      <alignment vertical="center"/>
    </xf>
    <xf numFmtId="0" fontId="23" fillId="0" borderId="2" xfId="0" applyFont="1" applyFill="1" applyBorder="1" applyAlignment="1">
      <alignment vertical="center"/>
    </xf>
    <xf numFmtId="0" fontId="6" fillId="0" borderId="0" xfId="0" applyFont="1" applyFill="1" applyBorder="1" applyAlignment="1">
      <alignment horizontal="center" vertical="center"/>
    </xf>
    <xf numFmtId="0" fontId="7" fillId="0" borderId="0" xfId="0" applyFont="1" applyFill="1" applyBorder="1" applyAlignment="1">
      <alignment vertical="center"/>
    </xf>
    <xf numFmtId="38" fontId="13" fillId="0" borderId="0" xfId="2" applyFont="1" applyFill="1" applyBorder="1" applyAlignment="1">
      <alignment vertical="center"/>
    </xf>
    <xf numFmtId="0" fontId="13" fillId="0" borderId="0" xfId="0" applyFont="1" applyFill="1" applyBorder="1" applyAlignment="1">
      <alignment vertical="center"/>
    </xf>
    <xf numFmtId="38" fontId="7" fillId="0" borderId="0" xfId="2" applyFont="1" applyFill="1" applyBorder="1" applyAlignment="1" applyProtection="1">
      <alignment vertical="center"/>
    </xf>
    <xf numFmtId="0" fontId="7" fillId="0" borderId="0" xfId="0" applyFont="1" applyFill="1" applyBorder="1" applyAlignment="1">
      <alignment horizontal="center" vertical="center"/>
    </xf>
    <xf numFmtId="38" fontId="7" fillId="0" borderId="0" xfId="2" applyFont="1" applyFill="1" applyBorder="1" applyAlignment="1">
      <alignment vertical="center"/>
    </xf>
    <xf numFmtId="0" fontId="14" fillId="0" borderId="0" xfId="0" applyFont="1" applyFill="1" applyBorder="1" applyAlignment="1" applyProtection="1">
      <alignment horizontal="right" vertical="center"/>
    </xf>
    <xf numFmtId="38" fontId="13" fillId="0" borderId="0" xfId="0" applyNumberFormat="1" applyFont="1" applyFill="1" applyBorder="1" applyAlignment="1">
      <alignment horizontal="right" vertical="center"/>
    </xf>
    <xf numFmtId="0" fontId="49" fillId="0" borderId="0" xfId="0" applyFont="1" applyFill="1" applyBorder="1" applyAlignment="1">
      <alignment vertical="center"/>
    </xf>
    <xf numFmtId="38" fontId="49" fillId="0" borderId="0" xfId="2" applyFont="1" applyFill="1" applyBorder="1" applyAlignment="1">
      <alignment vertical="center"/>
    </xf>
    <xf numFmtId="0" fontId="48" fillId="0" borderId="0" xfId="0" applyFont="1" applyFill="1" applyBorder="1" applyAlignment="1">
      <alignment horizontal="left" vertical="center"/>
    </xf>
    <xf numFmtId="0" fontId="50" fillId="0" borderId="0" xfId="0" applyFont="1" applyFill="1" applyBorder="1" applyAlignment="1">
      <alignment vertical="center"/>
    </xf>
    <xf numFmtId="38" fontId="4" fillId="0" borderId="0" xfId="2" applyFont="1" applyFill="1" applyBorder="1" applyAlignment="1">
      <alignment vertical="center"/>
    </xf>
    <xf numFmtId="0" fontId="2" fillId="0" borderId="0" xfId="0" applyFont="1" applyFill="1" applyBorder="1" applyAlignment="1">
      <alignment vertical="center" shrinkToFit="1"/>
    </xf>
    <xf numFmtId="0" fontId="40" fillId="0" borderId="3" xfId="0" applyFont="1" applyFill="1" applyBorder="1" applyAlignment="1" applyProtection="1">
      <alignment vertical="center"/>
    </xf>
    <xf numFmtId="0" fontId="12" fillId="0" borderId="5" xfId="0" applyFont="1" applyFill="1" applyBorder="1" applyAlignment="1">
      <alignment vertical="center"/>
    </xf>
    <xf numFmtId="38" fontId="60" fillId="0" borderId="0" xfId="2" applyFont="1" applyFill="1" applyBorder="1" applyAlignment="1" applyProtection="1">
      <alignment vertical="center"/>
      <protection locked="0"/>
    </xf>
    <xf numFmtId="38" fontId="71" fillId="0" borderId="0" xfId="2" applyFont="1" applyFill="1" applyBorder="1" applyAlignment="1" applyProtection="1">
      <alignment vertical="center"/>
    </xf>
    <xf numFmtId="0" fontId="7" fillId="0" borderId="0" xfId="0" applyFont="1" applyFill="1" applyBorder="1" applyAlignment="1">
      <alignment horizontal="center" vertical="top"/>
    </xf>
    <xf numFmtId="0" fontId="17" fillId="0" borderId="0" xfId="0" applyFont="1" applyFill="1" applyBorder="1" applyAlignment="1">
      <alignment horizontal="center" vertical="top" textRotation="255"/>
    </xf>
    <xf numFmtId="0" fontId="4" fillId="0" borderId="0" xfId="0" applyFont="1" applyFill="1" applyBorder="1" applyAlignment="1">
      <alignment horizontal="center" vertical="top"/>
    </xf>
    <xf numFmtId="0" fontId="2" fillId="0" borderId="8" xfId="0" applyFont="1" applyFill="1" applyBorder="1" applyAlignment="1" applyProtection="1">
      <alignment horizontal="center" vertical="center"/>
    </xf>
    <xf numFmtId="0" fontId="2" fillId="0" borderId="15" xfId="0" applyFont="1" applyFill="1" applyBorder="1" applyAlignment="1" applyProtection="1">
      <alignment horizontal="center" vertical="center"/>
    </xf>
    <xf numFmtId="38" fontId="41" fillId="0" borderId="16" xfId="2" applyFont="1" applyFill="1" applyBorder="1" applyAlignment="1" applyProtection="1">
      <alignment vertical="center"/>
    </xf>
    <xf numFmtId="38" fontId="41" fillId="0" borderId="17" xfId="2" applyFont="1" applyFill="1" applyBorder="1" applyAlignment="1" applyProtection="1">
      <alignment vertical="center"/>
    </xf>
    <xf numFmtId="38" fontId="41" fillId="0" borderId="17" xfId="2" applyFont="1" applyFill="1" applyBorder="1" applyAlignment="1" applyProtection="1">
      <alignment horizontal="right" vertical="center"/>
    </xf>
    <xf numFmtId="0" fontId="12" fillId="0" borderId="16" xfId="0" applyFont="1" applyFill="1" applyBorder="1" applyAlignment="1" applyProtection="1">
      <alignment horizontal="left" vertical="center" shrinkToFit="1"/>
    </xf>
    <xf numFmtId="0" fontId="40" fillId="0" borderId="0" xfId="0" applyFont="1" applyFill="1" applyBorder="1" applyAlignment="1" applyProtection="1">
      <alignment horizontal="left" vertical="center"/>
    </xf>
    <xf numFmtId="0" fontId="2" fillId="0" borderId="18" xfId="0" applyFont="1" applyFill="1" applyBorder="1" applyAlignment="1" applyProtection="1">
      <alignment horizontal="center" vertical="center"/>
    </xf>
    <xf numFmtId="0" fontId="12" fillId="0" borderId="1" xfId="0" applyFont="1" applyFill="1" applyBorder="1" applyAlignment="1" applyProtection="1">
      <alignment vertical="center" shrinkToFit="1"/>
    </xf>
    <xf numFmtId="0" fontId="42" fillId="0" borderId="1" xfId="0" applyFont="1" applyFill="1" applyBorder="1" applyAlignment="1" applyProtection="1">
      <alignment vertical="center" shrinkToFit="1"/>
    </xf>
    <xf numFmtId="0" fontId="42" fillId="0" borderId="3" xfId="0" applyFont="1" applyFill="1" applyBorder="1" applyAlignment="1" applyProtection="1">
      <alignment vertical="center"/>
    </xf>
    <xf numFmtId="0" fontId="2" fillId="0" borderId="1" xfId="0" applyFont="1" applyFill="1" applyBorder="1" applyAlignment="1" applyProtection="1">
      <alignment vertical="center" shrinkToFit="1"/>
    </xf>
    <xf numFmtId="38" fontId="41" fillId="0" borderId="3" xfId="2" applyFont="1" applyFill="1" applyBorder="1" applyAlignment="1" applyProtection="1">
      <alignment vertical="center"/>
    </xf>
    <xf numFmtId="0" fontId="2" fillId="0" borderId="19" xfId="0" applyFont="1" applyFill="1" applyBorder="1" applyAlignment="1" applyProtection="1">
      <alignment horizontal="center" vertical="center"/>
    </xf>
    <xf numFmtId="0" fontId="14" fillId="0" borderId="1" xfId="0" applyFont="1" applyFill="1" applyBorder="1" applyAlignment="1" applyProtection="1">
      <alignment vertical="center" shrinkToFit="1"/>
    </xf>
    <xf numFmtId="0" fontId="12" fillId="0" borderId="6" xfId="0" applyFont="1" applyFill="1" applyBorder="1" applyAlignment="1" applyProtection="1">
      <alignment vertical="center" shrinkToFit="1"/>
    </xf>
    <xf numFmtId="38" fontId="29" fillId="0" borderId="5" xfId="2" applyFont="1" applyFill="1" applyBorder="1" applyAlignment="1" applyProtection="1">
      <alignment vertical="center"/>
    </xf>
    <xf numFmtId="0" fontId="12" fillId="0" borderId="7" xfId="0" applyFont="1" applyFill="1" applyBorder="1" applyAlignment="1" applyProtection="1">
      <alignment vertical="center" shrinkToFit="1"/>
    </xf>
    <xf numFmtId="38" fontId="29" fillId="0" borderId="11" xfId="2" applyFont="1" applyFill="1" applyBorder="1" applyAlignment="1" applyProtection="1">
      <alignment vertical="center"/>
    </xf>
    <xf numFmtId="0" fontId="2" fillId="0" borderId="20" xfId="0" applyFont="1" applyFill="1" applyBorder="1" applyAlignment="1" applyProtection="1">
      <alignment horizontal="center" vertical="center"/>
    </xf>
    <xf numFmtId="38" fontId="8" fillId="0" borderId="8" xfId="2" applyFont="1" applyFill="1" applyBorder="1" applyAlignment="1" applyProtection="1">
      <alignment vertical="center"/>
    </xf>
    <xf numFmtId="38" fontId="41" fillId="0" borderId="21" xfId="2" applyFont="1" applyFill="1" applyBorder="1" applyAlignment="1" applyProtection="1">
      <alignment vertical="center"/>
    </xf>
    <xf numFmtId="0" fontId="12" fillId="0" borderId="8" xfId="0" applyFont="1" applyFill="1" applyBorder="1" applyAlignment="1" applyProtection="1">
      <alignment vertical="center"/>
    </xf>
    <xf numFmtId="0" fontId="40" fillId="0" borderId="21" xfId="0" applyFont="1" applyFill="1" applyBorder="1" applyAlignment="1" applyProtection="1">
      <alignment vertical="center"/>
    </xf>
    <xf numFmtId="0" fontId="2" fillId="0" borderId="22" xfId="0" applyFont="1" applyFill="1" applyBorder="1" applyAlignment="1" applyProtection="1">
      <alignment horizontal="center" vertical="center"/>
    </xf>
    <xf numFmtId="0" fontId="12" fillId="0" borderId="6" xfId="0" applyFont="1" applyFill="1" applyBorder="1" applyAlignment="1" applyProtection="1">
      <alignment vertical="center"/>
    </xf>
    <xf numFmtId="0" fontId="12" fillId="0" borderId="1" xfId="0" applyFont="1" applyFill="1" applyBorder="1" applyAlignment="1" applyProtection="1">
      <alignment vertical="center"/>
    </xf>
    <xf numFmtId="38" fontId="29" fillId="0" borderId="3" xfId="2" applyFont="1" applyFill="1" applyBorder="1" applyAlignment="1" applyProtection="1">
      <alignment vertical="center"/>
    </xf>
    <xf numFmtId="0" fontId="42" fillId="0" borderId="1" xfId="0" applyFont="1" applyFill="1" applyBorder="1" applyAlignment="1" applyProtection="1">
      <alignment horizontal="center" vertical="center"/>
    </xf>
    <xf numFmtId="38" fontId="29" fillId="0" borderId="3" xfId="2" applyFont="1" applyFill="1" applyBorder="1" applyAlignment="1" applyProtection="1">
      <alignment horizontal="center" vertical="center"/>
    </xf>
    <xf numFmtId="38" fontId="12" fillId="0" borderId="8" xfId="2" applyFont="1" applyFill="1" applyBorder="1" applyAlignment="1" applyProtection="1">
      <alignment vertical="center"/>
    </xf>
    <xf numFmtId="38" fontId="12" fillId="0" borderId="21" xfId="2" applyFont="1" applyFill="1" applyBorder="1" applyAlignment="1" applyProtection="1">
      <alignment vertical="center"/>
    </xf>
    <xf numFmtId="38" fontId="12" fillId="0" borderId="16" xfId="2" applyFont="1" applyFill="1" applyBorder="1" applyAlignment="1" applyProtection="1">
      <alignment vertical="center"/>
    </xf>
    <xf numFmtId="0" fontId="67" fillId="0" borderId="0" xfId="0" applyFont="1" applyFill="1" applyBorder="1" applyAlignment="1" applyProtection="1">
      <alignment horizontal="left" vertical="center"/>
    </xf>
    <xf numFmtId="38" fontId="41" fillId="0" borderId="0" xfId="2" applyFont="1" applyFill="1" applyBorder="1" applyAlignment="1" applyProtection="1">
      <alignment vertical="center"/>
    </xf>
    <xf numFmtId="38" fontId="55" fillId="0" borderId="0" xfId="2" applyFont="1" applyFill="1" applyBorder="1" applyAlignment="1" applyProtection="1">
      <alignment vertical="center"/>
    </xf>
    <xf numFmtId="38" fontId="55" fillId="0" borderId="23" xfId="2" applyFont="1" applyFill="1" applyBorder="1" applyAlignment="1" applyProtection="1">
      <alignment vertical="center"/>
    </xf>
    <xf numFmtId="38" fontId="12" fillId="0" borderId="23" xfId="2" applyFont="1" applyFill="1" applyBorder="1" applyAlignment="1" applyProtection="1">
      <alignment vertical="center"/>
    </xf>
    <xf numFmtId="38" fontId="41" fillId="0" borderId="23" xfId="2" applyFont="1" applyFill="1" applyBorder="1" applyAlignment="1" applyProtection="1">
      <alignment vertical="center"/>
    </xf>
    <xf numFmtId="0" fontId="2" fillId="0" borderId="24" xfId="0" applyFont="1" applyFill="1" applyBorder="1" applyAlignment="1" applyProtection="1">
      <alignment horizontal="center" vertical="center" shrinkToFit="1"/>
    </xf>
    <xf numFmtId="38" fontId="41" fillId="0" borderId="25" xfId="2" applyFont="1" applyFill="1" applyBorder="1" applyAlignment="1" applyProtection="1">
      <alignment vertical="center"/>
    </xf>
    <xf numFmtId="0" fontId="14" fillId="0" borderId="0" xfId="0" applyFont="1" applyFill="1" applyAlignment="1" applyProtection="1">
      <alignment vertical="center"/>
    </xf>
    <xf numFmtId="0" fontId="0" fillId="0" borderId="0" xfId="0" applyFill="1" applyAlignment="1" applyProtection="1">
      <alignment vertical="center"/>
    </xf>
    <xf numFmtId="0" fontId="11" fillId="0" borderId="0" xfId="0" applyFont="1" applyFill="1" applyBorder="1" applyAlignment="1" applyProtection="1">
      <alignment vertical="center"/>
    </xf>
    <xf numFmtId="0" fontId="14" fillId="0" borderId="0" xfId="0" applyFont="1" applyFill="1" applyBorder="1" applyAlignment="1" applyProtection="1">
      <alignment vertical="center"/>
    </xf>
    <xf numFmtId="38" fontId="40" fillId="0" borderId="0" xfId="0" applyNumberFormat="1" applyFont="1" applyFill="1" applyBorder="1" applyAlignment="1" applyProtection="1">
      <alignment vertical="center"/>
    </xf>
    <xf numFmtId="38" fontId="40" fillId="0" borderId="3" xfId="2" applyFont="1" applyFill="1" applyBorder="1" applyAlignment="1">
      <alignment vertical="center" shrinkToFit="1"/>
    </xf>
    <xf numFmtId="38" fontId="40" fillId="0" borderId="5" xfId="2" applyFont="1" applyFill="1" applyBorder="1" applyAlignment="1">
      <alignment vertical="center" shrinkToFit="1"/>
    </xf>
    <xf numFmtId="38" fontId="40" fillId="0" borderId="0" xfId="2" applyFont="1" applyFill="1" applyBorder="1" applyAlignment="1">
      <alignment horizontal="right" vertical="center" shrinkToFit="1"/>
    </xf>
    <xf numFmtId="0" fontId="58" fillId="0" borderId="0" xfId="0" applyFont="1" applyAlignment="1"/>
    <xf numFmtId="38" fontId="40" fillId="0" borderId="0" xfId="2" applyFont="1" applyFill="1" applyBorder="1" applyAlignment="1">
      <alignment vertical="center" shrinkToFit="1"/>
    </xf>
    <xf numFmtId="38" fontId="40" fillId="0" borderId="26" xfId="2" applyFont="1" applyFill="1" applyBorder="1" applyAlignment="1">
      <alignment vertical="center" shrinkToFit="1"/>
    </xf>
    <xf numFmtId="0" fontId="15" fillId="0" borderId="0" xfId="0" applyFont="1" applyFill="1" applyBorder="1" applyAlignment="1">
      <alignment horizontal="center" vertical="center"/>
    </xf>
    <xf numFmtId="0" fontId="15" fillId="0" borderId="0" xfId="0" applyFont="1" applyFill="1" applyBorder="1" applyAlignment="1">
      <alignment vertical="center"/>
    </xf>
    <xf numFmtId="0" fontId="74" fillId="0" borderId="0" xfId="0" applyFont="1" applyFill="1" applyBorder="1" applyAlignment="1">
      <alignment vertical="center"/>
    </xf>
    <xf numFmtId="38" fontId="40" fillId="0" borderId="0" xfId="2" applyFont="1" applyFill="1" applyBorder="1" applyAlignment="1">
      <alignment vertical="center"/>
    </xf>
    <xf numFmtId="0" fontId="14" fillId="0" borderId="14" xfId="0" applyFont="1" applyFill="1" applyBorder="1" applyAlignment="1">
      <alignment horizontal="right" vertical="center"/>
    </xf>
    <xf numFmtId="38" fontId="7" fillId="0" borderId="27" xfId="2" applyFont="1" applyFill="1" applyBorder="1" applyAlignment="1">
      <alignment horizontal="right" vertical="center"/>
    </xf>
    <xf numFmtId="38" fontId="40" fillId="0" borderId="27" xfId="2" applyFont="1" applyFill="1" applyBorder="1" applyAlignment="1">
      <alignment horizontal="right" vertical="center" shrinkToFit="1"/>
    </xf>
    <xf numFmtId="0" fontId="14" fillId="0" borderId="5" xfId="0" applyFont="1" applyFill="1" applyBorder="1" applyAlignment="1">
      <alignment horizontal="right" vertical="center"/>
    </xf>
    <xf numFmtId="38" fontId="40" fillId="0" borderId="27" xfId="0" applyNumberFormat="1" applyFont="1" applyFill="1" applyBorder="1" applyAlignment="1">
      <alignment vertical="center" shrinkToFit="1"/>
    </xf>
    <xf numFmtId="0" fontId="14" fillId="0" borderId="27" xfId="0" applyFont="1" applyFill="1" applyBorder="1" applyAlignment="1">
      <alignment horizontal="right" vertical="center"/>
    </xf>
    <xf numFmtId="0" fontId="4" fillId="0" borderId="27" xfId="0" applyFont="1" applyFill="1" applyBorder="1" applyAlignment="1">
      <alignment vertical="center"/>
    </xf>
    <xf numFmtId="0" fontId="4" fillId="0" borderId="10" xfId="0" applyFont="1" applyFill="1" applyBorder="1" applyAlignment="1">
      <alignment horizontal="centerContinuous" vertical="center"/>
    </xf>
    <xf numFmtId="0" fontId="2" fillId="0" borderId="2" xfId="0" applyFont="1" applyFill="1" applyBorder="1" applyAlignment="1">
      <alignment horizontal="centerContinuous" vertical="center"/>
    </xf>
    <xf numFmtId="0" fontId="14" fillId="0" borderId="30" xfId="0" applyFont="1" applyFill="1" applyBorder="1" applyAlignment="1">
      <alignment horizontal="right" vertical="center"/>
    </xf>
    <xf numFmtId="0" fontId="14" fillId="0" borderId="14" xfId="0" applyFont="1" applyFill="1" applyBorder="1" applyAlignment="1">
      <alignment horizontal="center" vertical="center"/>
    </xf>
    <xf numFmtId="0" fontId="14" fillId="0" borderId="0" xfId="0" applyFont="1" applyFill="1" applyBorder="1" applyAlignment="1">
      <alignment horizontal="right" vertical="center"/>
    </xf>
    <xf numFmtId="38" fontId="7" fillId="0" borderId="0" xfId="2" applyFont="1" applyFill="1" applyBorder="1" applyAlignment="1">
      <alignment horizontal="right" vertical="center"/>
    </xf>
    <xf numFmtId="38" fontId="60" fillId="0" borderId="0" xfId="2" applyFont="1" applyFill="1" applyBorder="1" applyAlignment="1">
      <alignment vertical="center"/>
    </xf>
    <xf numFmtId="38" fontId="40" fillId="0" borderId="0" xfId="0" applyNumberFormat="1" applyFont="1" applyFill="1" applyBorder="1" applyAlignment="1">
      <alignment vertical="center" shrinkToFit="1"/>
    </xf>
    <xf numFmtId="38" fontId="7" fillId="0" borderId="0" xfId="0" applyNumberFormat="1" applyFont="1" applyFill="1" applyBorder="1" applyAlignment="1">
      <alignment vertical="center"/>
    </xf>
    <xf numFmtId="38" fontId="22" fillId="0" borderId="0" xfId="2" applyFont="1" applyFill="1" applyBorder="1" applyAlignment="1">
      <alignment vertical="center"/>
    </xf>
    <xf numFmtId="0" fontId="40" fillId="0" borderId="0" xfId="0" applyFont="1" applyAlignment="1">
      <alignment vertical="top"/>
    </xf>
    <xf numFmtId="38" fontId="60" fillId="0" borderId="0" xfId="2" applyFont="1" applyFill="1" applyBorder="1" applyAlignment="1">
      <alignment vertical="center" shrinkToFit="1"/>
    </xf>
    <xf numFmtId="38" fontId="4" fillId="0" borderId="0" xfId="0" applyNumberFormat="1" applyFont="1" applyFill="1" applyBorder="1" applyAlignment="1">
      <alignment vertical="center"/>
    </xf>
    <xf numFmtId="0" fontId="19" fillId="0" borderId="0" xfId="0" applyFont="1" applyFill="1" applyBorder="1" applyAlignment="1">
      <alignment vertical="center"/>
    </xf>
    <xf numFmtId="0" fontId="40" fillId="0" borderId="0" xfId="0" applyFont="1" applyFill="1" applyAlignment="1">
      <alignment horizontal="center" vertical="top" textRotation="255"/>
    </xf>
    <xf numFmtId="0" fontId="25" fillId="0" borderId="0" xfId="0" applyFont="1" applyFill="1" applyBorder="1" applyAlignment="1">
      <alignment horizontal="center" vertical="center" textRotation="255"/>
    </xf>
    <xf numFmtId="38" fontId="2" fillId="0" borderId="0" xfId="2" applyFont="1" applyFill="1" applyBorder="1" applyAlignment="1">
      <alignment vertical="center" shrinkToFit="1"/>
    </xf>
    <xf numFmtId="0" fontId="32" fillId="0" borderId="0" xfId="0" applyFont="1" applyFill="1" applyBorder="1" applyAlignment="1">
      <alignment horizontal="center" vertical="center" shrinkToFit="1"/>
    </xf>
    <xf numFmtId="38" fontId="12" fillId="0" borderId="0" xfId="2" applyFont="1" applyFill="1" applyBorder="1" applyAlignment="1">
      <alignment vertical="center"/>
    </xf>
    <xf numFmtId="38" fontId="4" fillId="0" borderId="0" xfId="2"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10" fillId="0" borderId="0" xfId="0" applyFont="1" applyFill="1" applyBorder="1" applyAlignment="1">
      <alignment horizontal="center" vertical="center"/>
    </xf>
    <xf numFmtId="38" fontId="12" fillId="0" borderId="0" xfId="0" applyNumberFormat="1" applyFont="1" applyFill="1" applyBorder="1" applyAlignment="1">
      <alignment vertical="center" shrinkToFit="1"/>
    </xf>
    <xf numFmtId="0" fontId="12" fillId="0" borderId="0" xfId="0" applyFont="1" applyFill="1" applyBorder="1" applyAlignment="1">
      <alignment vertical="center" shrinkToFit="1"/>
    </xf>
    <xf numFmtId="0" fontId="58" fillId="0" borderId="0" xfId="0" applyFont="1" applyAlignment="1">
      <alignment horizontal="center" vertical="top" textRotation="255"/>
    </xf>
    <xf numFmtId="38" fontId="7" fillId="0" borderId="31" xfId="2" applyFont="1" applyFill="1" applyBorder="1" applyAlignment="1">
      <alignment vertical="center"/>
    </xf>
    <xf numFmtId="0" fontId="35" fillId="0" borderId="0" xfId="0" applyFont="1" applyFill="1" applyBorder="1" applyAlignment="1">
      <alignment horizontal="center" vertical="center"/>
    </xf>
    <xf numFmtId="38" fontId="12" fillId="0" borderId="0" xfId="0" applyNumberFormat="1" applyFont="1" applyFill="1" applyBorder="1" applyAlignment="1">
      <alignment vertical="center"/>
    </xf>
    <xf numFmtId="38" fontId="44" fillId="0" borderId="0" xfId="2" applyFont="1" applyFill="1" applyBorder="1" applyAlignment="1" applyProtection="1">
      <alignment vertical="center"/>
    </xf>
    <xf numFmtId="38" fontId="2" fillId="0" borderId="0" xfId="2" applyFont="1" applyFill="1" applyBorder="1" applyAlignment="1">
      <alignment vertical="center"/>
    </xf>
    <xf numFmtId="0" fontId="2" fillId="0" borderId="4" xfId="0" applyFont="1" applyFill="1" applyBorder="1" applyAlignment="1">
      <alignment horizontal="centerContinuous" vertical="center"/>
    </xf>
    <xf numFmtId="0" fontId="4" fillId="0" borderId="4" xfId="0" applyFont="1" applyFill="1" applyBorder="1" applyAlignment="1">
      <alignment horizontal="centerContinuous" vertical="center"/>
    </xf>
    <xf numFmtId="38" fontId="4" fillId="0" borderId="27" xfId="2" applyFont="1" applyFill="1" applyBorder="1" applyAlignment="1">
      <alignment vertical="center"/>
    </xf>
    <xf numFmtId="38" fontId="40" fillId="0" borderId="27" xfId="2" applyFont="1" applyFill="1" applyBorder="1" applyAlignment="1">
      <alignment vertical="center"/>
    </xf>
    <xf numFmtId="38" fontId="7" fillId="0" borderId="27" xfId="2" applyFont="1" applyFill="1" applyBorder="1" applyAlignment="1" applyProtection="1">
      <alignment vertical="center"/>
    </xf>
    <xf numFmtId="38" fontId="44" fillId="0" borderId="32" xfId="2" applyFont="1" applyFill="1" applyBorder="1" applyAlignment="1" applyProtection="1">
      <alignment vertical="center"/>
    </xf>
    <xf numFmtId="38" fontId="71" fillId="0" borderId="32" xfId="2" applyFont="1" applyFill="1" applyBorder="1" applyAlignment="1" applyProtection="1">
      <alignment vertical="center"/>
    </xf>
    <xf numFmtId="38" fontId="2" fillId="0" borderId="27" xfId="2" applyFont="1" applyFill="1" applyBorder="1" applyAlignment="1">
      <alignment vertical="center"/>
    </xf>
    <xf numFmtId="0" fontId="58" fillId="0" borderId="0" xfId="0" applyFont="1" applyFill="1" applyAlignment="1">
      <alignment horizontal="center" vertical="top" textRotation="255"/>
    </xf>
    <xf numFmtId="0" fontId="58" fillId="0" borderId="0" xfId="0" applyFont="1" applyAlignment="1">
      <alignment horizontal="center" vertical="top"/>
    </xf>
    <xf numFmtId="0" fontId="58" fillId="0" borderId="0" xfId="0" applyFont="1" applyAlignment="1">
      <alignment vertical="top"/>
    </xf>
    <xf numFmtId="38" fontId="14" fillId="0" borderId="33" xfId="2" applyFont="1" applyFill="1" applyBorder="1" applyAlignment="1">
      <alignment horizontal="center" vertical="center"/>
    </xf>
    <xf numFmtId="0" fontId="40" fillId="0" borderId="4" xfId="0" applyFont="1" applyFill="1" applyBorder="1" applyAlignment="1">
      <alignment horizontal="center" vertical="center" shrinkToFit="1"/>
    </xf>
    <xf numFmtId="0" fontId="14" fillId="0" borderId="27" xfId="0" applyFont="1" applyFill="1" applyBorder="1" applyAlignment="1" applyProtection="1">
      <alignment horizontal="right" vertical="center"/>
    </xf>
    <xf numFmtId="38" fontId="15" fillId="0" borderId="27" xfId="2" applyFont="1" applyFill="1" applyBorder="1" applyAlignment="1">
      <alignment horizontal="center" vertical="center"/>
    </xf>
    <xf numFmtId="38" fontId="15" fillId="0" borderId="0" xfId="2" applyFont="1" applyFill="1" applyBorder="1" applyAlignment="1">
      <alignment horizontal="center" vertical="center"/>
    </xf>
    <xf numFmtId="38" fontId="71" fillId="0" borderId="0" xfId="2" applyFont="1" applyFill="1" applyBorder="1" applyAlignment="1">
      <alignment vertical="center"/>
    </xf>
    <xf numFmtId="38" fontId="56" fillId="0" borderId="0" xfId="2" applyFont="1" applyFill="1" applyBorder="1" applyAlignment="1">
      <alignment vertical="center"/>
    </xf>
    <xf numFmtId="0" fontId="58" fillId="0" borderId="0" xfId="0" applyFont="1" applyFill="1" applyBorder="1" applyAlignment="1">
      <alignment vertical="center" textRotation="255"/>
    </xf>
    <xf numFmtId="0" fontId="32" fillId="0" borderId="0" xfId="0" applyFont="1" applyFill="1" applyBorder="1" applyAlignment="1">
      <alignment horizontal="center" vertical="center"/>
    </xf>
    <xf numFmtId="38" fontId="61" fillId="0" borderId="0" xfId="2" applyFont="1" applyFill="1" applyBorder="1" applyAlignment="1" applyProtection="1">
      <alignment vertical="center"/>
      <protection locked="0"/>
    </xf>
    <xf numFmtId="38" fontId="61" fillId="0" borderId="0" xfId="2" applyFont="1" applyFill="1" applyBorder="1" applyAlignment="1">
      <alignment vertical="center"/>
    </xf>
    <xf numFmtId="0" fontId="75" fillId="0" borderId="0" xfId="0" applyFont="1" applyFill="1" applyAlignment="1">
      <alignment vertical="center"/>
    </xf>
    <xf numFmtId="0" fontId="40" fillId="0" borderId="14" xfId="0" applyFont="1" applyFill="1" applyBorder="1" applyAlignment="1">
      <alignment horizontal="center" vertical="center"/>
    </xf>
    <xf numFmtId="0" fontId="40" fillId="0" borderId="12" xfId="0" applyFont="1" applyFill="1" applyBorder="1" applyAlignment="1">
      <alignment horizontal="center" vertical="center"/>
    </xf>
    <xf numFmtId="0" fontId="40" fillId="0" borderId="4" xfId="0" applyFont="1" applyFill="1" applyBorder="1" applyAlignment="1">
      <alignment horizontal="center" vertical="center"/>
    </xf>
    <xf numFmtId="0" fontId="4" fillId="0" borderId="4" xfId="0" applyFont="1" applyFill="1" applyBorder="1" applyAlignment="1">
      <alignment horizontal="center" vertical="center" shrinkToFit="1"/>
    </xf>
    <xf numFmtId="0" fontId="4" fillId="0" borderId="4" xfId="0" applyFont="1" applyFill="1" applyBorder="1" applyAlignment="1">
      <alignment horizontal="center" vertical="center"/>
    </xf>
    <xf numFmtId="0" fontId="23" fillId="0" borderId="4" xfId="0" applyFont="1" applyFill="1" applyBorder="1" applyAlignment="1" applyProtection="1">
      <alignment vertical="center"/>
    </xf>
    <xf numFmtId="38" fontId="23" fillId="0" borderId="11" xfId="2" applyFont="1" applyFill="1" applyBorder="1" applyAlignment="1" applyProtection="1">
      <alignment horizontal="center" vertical="center"/>
    </xf>
    <xf numFmtId="0" fontId="2" fillId="0" borderId="4" xfId="0" applyFont="1" applyFill="1" applyBorder="1" applyAlignment="1">
      <alignment horizontal="center" vertical="center"/>
    </xf>
    <xf numFmtId="38" fontId="2" fillId="0" borderId="4" xfId="2" applyFont="1" applyFill="1" applyBorder="1" applyAlignment="1">
      <alignment horizontal="center" vertical="center"/>
    </xf>
    <xf numFmtId="0" fontId="2" fillId="0" borderId="4" xfId="0" applyFont="1" applyFill="1" applyBorder="1" applyAlignment="1" applyProtection="1">
      <alignment horizontal="center" vertical="center"/>
    </xf>
    <xf numFmtId="0" fontId="2" fillId="0" borderId="12" xfId="0" applyFont="1" applyFill="1" applyBorder="1" applyAlignment="1">
      <alignment horizontal="center" vertical="center"/>
    </xf>
    <xf numFmtId="0" fontId="48" fillId="0" borderId="2" xfId="0" applyFont="1" applyFill="1" applyBorder="1" applyAlignment="1">
      <alignment horizontal="center" vertical="center"/>
    </xf>
    <xf numFmtId="0" fontId="18" fillId="0" borderId="2" xfId="0" applyFont="1" applyFill="1" applyBorder="1" applyAlignment="1">
      <alignment vertical="center"/>
    </xf>
    <xf numFmtId="0" fontId="12" fillId="0" borderId="5" xfId="0" applyFont="1" applyFill="1" applyBorder="1" applyAlignment="1" applyProtection="1">
      <alignment horizontal="center" vertical="center"/>
    </xf>
    <xf numFmtId="0" fontId="23" fillId="0" borderId="11" xfId="0" applyFont="1" applyFill="1" applyBorder="1" applyAlignment="1" applyProtection="1">
      <alignment horizontal="center" vertical="center"/>
    </xf>
    <xf numFmtId="0" fontId="23" fillId="0" borderId="5" xfId="0" applyFont="1" applyFill="1" applyBorder="1" applyAlignment="1" applyProtection="1">
      <alignment vertical="center"/>
    </xf>
    <xf numFmtId="0" fontId="4" fillId="0" borderId="12" xfId="0" applyFont="1" applyFill="1" applyBorder="1" applyAlignment="1">
      <alignment horizontal="center" vertical="center" shrinkToFit="1"/>
    </xf>
    <xf numFmtId="0" fontId="14" fillId="0" borderId="5" xfId="0" applyFont="1" applyFill="1" applyBorder="1" applyAlignment="1">
      <alignment horizontal="center" vertical="center"/>
    </xf>
    <xf numFmtId="0" fontId="2" fillId="0" borderId="2" xfId="0" applyFont="1" applyFill="1" applyBorder="1" applyAlignment="1">
      <alignment horizontal="center" vertical="center"/>
    </xf>
    <xf numFmtId="0" fontId="12" fillId="0" borderId="31" xfId="0" applyFont="1" applyFill="1" applyBorder="1" applyAlignment="1" applyProtection="1">
      <alignment vertical="center"/>
    </xf>
    <xf numFmtId="38" fontId="2" fillId="0" borderId="2" xfId="2" applyFont="1" applyFill="1" applyBorder="1" applyAlignment="1">
      <alignment vertical="center"/>
    </xf>
    <xf numFmtId="0" fontId="30" fillId="0" borderId="4" xfId="0" applyFont="1" applyFill="1" applyBorder="1" applyAlignment="1">
      <alignment vertical="center" shrinkToFit="1"/>
    </xf>
    <xf numFmtId="0" fontId="7" fillId="0" borderId="10" xfId="0" applyFont="1" applyFill="1" applyBorder="1" applyAlignment="1">
      <alignment horizontal="centerContinuous" vertical="center"/>
    </xf>
    <xf numFmtId="0" fontId="30" fillId="0" borderId="2" xfId="0" applyFont="1" applyFill="1" applyBorder="1" applyAlignment="1">
      <alignment vertical="center" shrinkToFit="1"/>
    </xf>
    <xf numFmtId="38" fontId="40" fillId="0" borderId="27" xfId="2" applyFont="1" applyFill="1" applyBorder="1" applyAlignment="1">
      <alignment vertical="center" shrinkToFit="1"/>
    </xf>
    <xf numFmtId="0" fontId="19" fillId="0" borderId="27" xfId="0" applyFont="1" applyFill="1" applyBorder="1" applyAlignment="1">
      <alignment vertical="center"/>
    </xf>
    <xf numFmtId="38" fontId="7" fillId="0" borderId="32" xfId="0" applyNumberFormat="1" applyFont="1" applyFill="1" applyBorder="1" applyAlignment="1">
      <alignment vertical="center"/>
    </xf>
    <xf numFmtId="38" fontId="23" fillId="0" borderId="5" xfId="2" applyFont="1" applyFill="1" applyBorder="1" applyAlignment="1" applyProtection="1">
      <alignment vertical="center"/>
    </xf>
    <xf numFmtId="0" fontId="17" fillId="0" borderId="12" xfId="0" applyFont="1" applyFill="1" applyBorder="1" applyAlignment="1">
      <alignment horizontal="center" vertical="center"/>
    </xf>
    <xf numFmtId="38" fontId="4" fillId="0" borderId="12" xfId="2" applyFont="1" applyFill="1" applyBorder="1" applyAlignment="1">
      <alignment horizontal="center" vertical="center" shrinkToFit="1"/>
    </xf>
    <xf numFmtId="0" fontId="14" fillId="0" borderId="34" xfId="0" applyFont="1" applyFill="1" applyBorder="1" applyAlignment="1">
      <alignment horizontal="center" vertical="center"/>
    </xf>
    <xf numFmtId="0" fontId="7" fillId="0" borderId="5" xfId="0" applyFont="1" applyFill="1" applyBorder="1" applyAlignment="1" applyProtection="1">
      <alignment vertical="center"/>
    </xf>
    <xf numFmtId="38" fontId="7" fillId="0" borderId="32" xfId="2" applyFont="1" applyFill="1" applyBorder="1" applyAlignment="1">
      <alignment vertical="center"/>
    </xf>
    <xf numFmtId="0" fontId="15" fillId="0" borderId="27" xfId="0" applyFont="1" applyFill="1" applyBorder="1" applyAlignment="1">
      <alignment vertical="center"/>
    </xf>
    <xf numFmtId="0" fontId="15" fillId="0" borderId="27" xfId="0" applyFont="1" applyFill="1" applyBorder="1" applyAlignment="1">
      <alignment horizontal="center" vertical="center"/>
    </xf>
    <xf numFmtId="38" fontId="60" fillId="0" borderId="11" xfId="2" applyFont="1" applyFill="1" applyBorder="1" applyAlignment="1" applyProtection="1">
      <alignment vertical="center"/>
      <protection locked="0"/>
    </xf>
    <xf numFmtId="0" fontId="40" fillId="0" borderId="3" xfId="0" applyFont="1" applyFill="1" applyBorder="1" applyAlignment="1">
      <alignment horizontal="center" vertical="center" shrinkToFit="1"/>
    </xf>
    <xf numFmtId="0" fontId="28" fillId="0" borderId="11" xfId="0" applyFont="1" applyFill="1" applyBorder="1" applyAlignment="1" applyProtection="1">
      <alignment vertical="center"/>
    </xf>
    <xf numFmtId="38" fontId="12" fillId="0" borderId="10" xfId="2" applyFont="1" applyFill="1" applyBorder="1" applyAlignment="1">
      <alignment vertical="center"/>
    </xf>
    <xf numFmtId="38" fontId="37" fillId="0" borderId="4" xfId="2" applyFont="1" applyFill="1" applyBorder="1" applyAlignment="1" applyProtection="1">
      <alignment vertical="center"/>
    </xf>
    <xf numFmtId="38" fontId="61" fillId="0" borderId="12" xfId="2" applyFont="1" applyFill="1" applyBorder="1" applyAlignment="1" applyProtection="1">
      <alignment vertical="center"/>
      <protection locked="0"/>
    </xf>
    <xf numFmtId="179" fontId="12" fillId="0" borderId="10" xfId="2" applyNumberFormat="1" applyFont="1" applyFill="1" applyBorder="1" applyAlignment="1">
      <alignment horizontal="center" vertical="center"/>
    </xf>
    <xf numFmtId="0" fontId="23" fillId="0" borderId="35" xfId="0" applyFont="1" applyFill="1" applyBorder="1" applyAlignment="1">
      <alignment vertical="center"/>
    </xf>
    <xf numFmtId="38" fontId="2" fillId="0" borderId="36" xfId="2" applyFont="1" applyFill="1" applyBorder="1" applyAlignment="1">
      <alignment horizontal="center" vertical="center"/>
    </xf>
    <xf numFmtId="0" fontId="23" fillId="0" borderId="11" xfId="0" applyFont="1" applyFill="1" applyBorder="1" applyAlignment="1" applyProtection="1">
      <alignment vertical="center"/>
    </xf>
    <xf numFmtId="0" fontId="40" fillId="0" borderId="37" xfId="0" applyFont="1" applyFill="1" applyBorder="1" applyAlignment="1">
      <alignment vertical="center"/>
    </xf>
    <xf numFmtId="0" fontId="0" fillId="0" borderId="37" xfId="0" applyFill="1" applyBorder="1" applyAlignment="1">
      <alignment vertical="center"/>
    </xf>
    <xf numFmtId="0" fontId="19" fillId="0" borderId="4" xfId="0" applyFont="1" applyFill="1" applyBorder="1" applyAlignment="1">
      <alignment horizontal="center" vertical="center"/>
    </xf>
    <xf numFmtId="38" fontId="4" fillId="0" borderId="12" xfId="2" applyFont="1" applyFill="1" applyBorder="1" applyAlignment="1">
      <alignment horizontal="center" vertical="center"/>
    </xf>
    <xf numFmtId="38" fontId="4" fillId="0" borderId="4" xfId="2" applyFont="1" applyFill="1" applyBorder="1" applyAlignment="1">
      <alignment horizontal="center" vertical="center"/>
    </xf>
    <xf numFmtId="0" fontId="4" fillId="0" borderId="36" xfId="0" applyFont="1" applyFill="1" applyBorder="1" applyAlignment="1">
      <alignment horizontal="center" vertical="center"/>
    </xf>
    <xf numFmtId="0" fontId="4" fillId="0" borderId="12" xfId="0" applyFont="1" applyFill="1" applyBorder="1" applyAlignment="1">
      <alignment horizontal="center" vertical="center"/>
    </xf>
    <xf numFmtId="38" fontId="4" fillId="0" borderId="36" xfId="2" applyFont="1" applyFill="1" applyBorder="1" applyAlignment="1">
      <alignment horizontal="center" vertical="center"/>
    </xf>
    <xf numFmtId="0" fontId="23" fillId="0" borderId="28" xfId="0" applyFont="1" applyFill="1" applyBorder="1" applyAlignment="1">
      <alignment vertical="center"/>
    </xf>
    <xf numFmtId="0" fontId="40" fillId="0" borderId="2" xfId="0" applyFont="1" applyFill="1" applyBorder="1" applyAlignment="1">
      <alignment horizontal="center" vertical="center"/>
    </xf>
    <xf numFmtId="0" fontId="14" fillId="0" borderId="33" xfId="0" applyFont="1" applyFill="1" applyBorder="1" applyAlignment="1">
      <alignment horizontal="center" vertical="center"/>
    </xf>
    <xf numFmtId="0" fontId="14" fillId="0" borderId="3" xfId="0" applyFont="1" applyFill="1" applyBorder="1" applyAlignment="1">
      <alignment vertical="center"/>
    </xf>
    <xf numFmtId="38" fontId="37" fillId="0" borderId="31" xfId="2" applyFont="1" applyFill="1" applyBorder="1" applyAlignment="1" applyProtection="1">
      <alignment vertical="center"/>
    </xf>
    <xf numFmtId="0" fontId="40" fillId="0" borderId="39" xfId="0" applyFont="1" applyFill="1" applyBorder="1" applyAlignment="1">
      <alignment horizontal="center" vertical="center"/>
    </xf>
    <xf numFmtId="0" fontId="12" fillId="0" borderId="5" xfId="0" applyFont="1" applyFill="1" applyBorder="1" applyAlignment="1" applyProtection="1">
      <alignment vertical="center"/>
    </xf>
    <xf numFmtId="0" fontId="17" fillId="0" borderId="4"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11" xfId="0" applyFont="1" applyFill="1" applyBorder="1" applyAlignment="1">
      <alignment horizontal="center" vertical="center"/>
    </xf>
    <xf numFmtId="0" fontId="40" fillId="2" borderId="0" xfId="0" applyFont="1" applyFill="1" applyBorder="1" applyAlignment="1">
      <alignment horizontal="left" vertical="center"/>
    </xf>
    <xf numFmtId="0" fontId="10" fillId="0" borderId="10" xfId="0" applyFont="1" applyFill="1" applyBorder="1" applyAlignment="1">
      <alignment horizontal="center" vertical="center"/>
    </xf>
    <xf numFmtId="0" fontId="78" fillId="2" borderId="0" xfId="0" applyFont="1" applyFill="1" applyBorder="1" applyAlignment="1">
      <alignment horizontal="left" vertical="center"/>
    </xf>
    <xf numFmtId="0" fontId="10" fillId="0" borderId="4" xfId="0" applyFont="1" applyFill="1" applyBorder="1" applyAlignment="1">
      <alignment horizontal="center" vertical="center"/>
    </xf>
    <xf numFmtId="38" fontId="40" fillId="0" borderId="27" xfId="0" applyNumberFormat="1" applyFont="1" applyFill="1" applyBorder="1" applyAlignment="1">
      <alignment vertical="center"/>
    </xf>
    <xf numFmtId="38" fontId="60" fillId="0" borderId="32" xfId="2" applyFont="1" applyFill="1" applyBorder="1" applyAlignment="1">
      <alignment vertical="center" shrinkToFit="1"/>
    </xf>
    <xf numFmtId="0" fontId="7" fillId="0" borderId="32" xfId="0" applyFont="1" applyFill="1" applyBorder="1" applyAlignment="1" applyProtection="1">
      <alignment vertical="center"/>
    </xf>
    <xf numFmtId="38" fontId="46" fillId="0" borderId="32" xfId="2" applyFont="1" applyFill="1" applyBorder="1" applyAlignment="1" applyProtection="1">
      <alignment vertical="center"/>
    </xf>
    <xf numFmtId="0" fontId="12" fillId="0" borderId="36" xfId="0" applyFont="1" applyFill="1" applyBorder="1" applyAlignment="1" applyProtection="1">
      <alignment horizontal="center" vertical="center"/>
    </xf>
    <xf numFmtId="0" fontId="23" fillId="0" borderId="35" xfId="0" applyFont="1" applyFill="1" applyBorder="1" applyAlignment="1" applyProtection="1">
      <alignment horizontal="center" vertical="center"/>
    </xf>
    <xf numFmtId="0" fontId="10" fillId="0" borderId="31" xfId="0" applyFont="1" applyFill="1" applyBorder="1" applyAlignment="1">
      <alignment horizontal="center" vertical="center"/>
    </xf>
    <xf numFmtId="0" fontId="10" fillId="0" borderId="12" xfId="0" applyFont="1" applyFill="1" applyBorder="1" applyAlignment="1">
      <alignment horizontal="center" vertical="center"/>
    </xf>
    <xf numFmtId="0" fontId="20" fillId="0" borderId="4" xfId="0" applyFont="1" applyFill="1" applyBorder="1" applyAlignment="1">
      <alignment horizontal="center" vertical="center"/>
    </xf>
    <xf numFmtId="0" fontId="14" fillId="0" borderId="2" xfId="0" applyFont="1" applyFill="1" applyBorder="1" applyAlignment="1" applyProtection="1">
      <alignment horizontal="center" vertical="center"/>
    </xf>
    <xf numFmtId="0" fontId="12" fillId="0" borderId="31" xfId="0" applyFont="1" applyFill="1" applyBorder="1" applyAlignment="1">
      <alignment vertical="center"/>
    </xf>
    <xf numFmtId="0" fontId="89" fillId="0" borderId="3" xfId="0" applyFont="1" applyFill="1" applyBorder="1" applyAlignment="1" applyProtection="1">
      <alignment vertical="center"/>
    </xf>
    <xf numFmtId="0" fontId="2" fillId="0" borderId="17" xfId="0" applyFont="1" applyFill="1" applyBorder="1" applyAlignment="1">
      <alignment vertical="center"/>
    </xf>
    <xf numFmtId="0" fontId="32" fillId="0" borderId="0" xfId="0" applyFont="1" applyFill="1" applyAlignment="1">
      <alignment vertical="center"/>
    </xf>
    <xf numFmtId="0" fontId="12" fillId="0" borderId="38" xfId="0" applyFont="1" applyFill="1" applyBorder="1" applyAlignment="1" applyProtection="1">
      <alignment horizontal="center" vertical="center"/>
    </xf>
    <xf numFmtId="0" fontId="5" fillId="0" borderId="0" xfId="0" applyFont="1" applyFill="1" applyBorder="1" applyAlignment="1" applyProtection="1">
      <alignment shrinkToFit="1"/>
      <protection locked="0"/>
    </xf>
    <xf numFmtId="0" fontId="85" fillId="0" borderId="0" xfId="0" applyFont="1" applyFill="1" applyAlignment="1">
      <alignment vertical="center"/>
    </xf>
    <xf numFmtId="182" fontId="30" fillId="0" borderId="0" xfId="0" applyNumberFormat="1" applyFont="1" applyFill="1" applyAlignment="1">
      <alignment vertical="center" shrinkToFit="1"/>
    </xf>
    <xf numFmtId="0" fontId="58" fillId="0" borderId="0" xfId="0" applyFont="1" applyFill="1" applyBorder="1" applyAlignment="1">
      <alignment horizontal="center" vertical="top" textRotation="255"/>
    </xf>
    <xf numFmtId="0" fontId="30" fillId="0" borderId="12" xfId="0" applyFont="1" applyFill="1" applyBorder="1" applyAlignment="1">
      <alignment vertical="center" shrinkToFit="1"/>
    </xf>
    <xf numFmtId="38" fontId="29" fillId="0" borderId="0" xfId="2" applyFont="1" applyFill="1" applyBorder="1" applyAlignment="1" applyProtection="1">
      <alignment vertical="center"/>
    </xf>
    <xf numFmtId="0" fontId="64" fillId="0" borderId="0" xfId="0" applyFont="1" applyFill="1" applyBorder="1" applyAlignment="1" applyProtection="1">
      <alignment horizontal="center" vertical="center"/>
    </xf>
    <xf numFmtId="38" fontId="29" fillId="0" borderId="36" xfId="2" applyFont="1" applyFill="1" applyBorder="1" applyAlignment="1" applyProtection="1">
      <alignment vertical="center"/>
      <protection locked="0"/>
    </xf>
    <xf numFmtId="0" fontId="30" fillId="0" borderId="14" xfId="0" applyFont="1" applyFill="1" applyBorder="1" applyAlignment="1">
      <alignment vertical="center" shrinkToFit="1"/>
    </xf>
    <xf numFmtId="38" fontId="30" fillId="0" borderId="2" xfId="2" applyFont="1" applyFill="1" applyBorder="1" applyAlignment="1">
      <alignment vertical="center" shrinkToFit="1"/>
    </xf>
    <xf numFmtId="0" fontId="30" fillId="0" borderId="0" xfId="0" applyFont="1" applyFill="1" applyBorder="1" applyAlignment="1" applyProtection="1">
      <alignment vertical="center"/>
    </xf>
    <xf numFmtId="38" fontId="30" fillId="0" borderId="0" xfId="2" applyFont="1" applyFill="1" applyBorder="1" applyAlignment="1" applyProtection="1">
      <alignment vertical="center"/>
    </xf>
    <xf numFmtId="0" fontId="30" fillId="0" borderId="36" xfId="0" applyFont="1" applyFill="1" applyBorder="1" applyAlignment="1">
      <alignment vertical="center" shrinkToFit="1"/>
    </xf>
    <xf numFmtId="38" fontId="30" fillId="0" borderId="4" xfId="2" applyFont="1" applyFill="1" applyBorder="1" applyAlignment="1">
      <alignment vertical="center" shrinkToFit="1"/>
    </xf>
    <xf numFmtId="0" fontId="30" fillId="0" borderId="4" xfId="0" applyFont="1" applyFill="1" applyBorder="1" applyAlignment="1" applyProtection="1">
      <alignment vertical="center" shrinkToFit="1"/>
    </xf>
    <xf numFmtId="0" fontId="4" fillId="0" borderId="10" xfId="0" applyFont="1" applyFill="1" applyBorder="1" applyAlignment="1">
      <alignment vertical="center" shrinkToFit="1"/>
    </xf>
    <xf numFmtId="38" fontId="30" fillId="0" borderId="36" xfId="2" applyFont="1" applyFill="1" applyBorder="1" applyAlignment="1">
      <alignment vertical="center" shrinkToFit="1"/>
    </xf>
    <xf numFmtId="38" fontId="4" fillId="0" borderId="36" xfId="2" applyFont="1" applyFill="1" applyBorder="1" applyAlignment="1">
      <alignment vertical="center" shrinkToFit="1"/>
    </xf>
    <xf numFmtId="38" fontId="83" fillId="0" borderId="40" xfId="2" applyFont="1" applyFill="1" applyBorder="1" applyAlignment="1" applyProtection="1">
      <alignment vertical="center"/>
    </xf>
    <xf numFmtId="38" fontId="83" fillId="0" borderId="41" xfId="2" applyFont="1" applyFill="1" applyBorder="1" applyAlignment="1" applyProtection="1">
      <alignment vertical="center"/>
    </xf>
    <xf numFmtId="38" fontId="83" fillId="0" borderId="42" xfId="2" applyFont="1" applyFill="1" applyBorder="1" applyAlignment="1" applyProtection="1">
      <alignment vertical="center"/>
    </xf>
    <xf numFmtId="38" fontId="83" fillId="0" borderId="9" xfId="2" applyFont="1" applyFill="1" applyBorder="1" applyAlignment="1" applyProtection="1">
      <alignment vertical="center"/>
    </xf>
    <xf numFmtId="38" fontId="83" fillId="0" borderId="40" xfId="2" applyFont="1" applyFill="1" applyBorder="1" applyAlignment="1" applyProtection="1">
      <alignment horizontal="left" vertical="center"/>
    </xf>
    <xf numFmtId="38" fontId="83" fillId="0" borderId="43" xfId="2" applyFont="1" applyFill="1" applyBorder="1" applyAlignment="1" applyProtection="1">
      <alignment vertical="center"/>
    </xf>
    <xf numFmtId="38" fontId="29" fillId="0" borderId="12" xfId="2" applyFont="1" applyFill="1" applyBorder="1" applyAlignment="1" applyProtection="1">
      <alignment vertical="center"/>
      <protection locked="0"/>
    </xf>
    <xf numFmtId="38" fontId="29" fillId="0" borderId="35" xfId="2" applyFont="1" applyFill="1" applyBorder="1" applyAlignment="1" applyProtection="1">
      <alignment vertical="center"/>
      <protection locked="0"/>
    </xf>
    <xf numFmtId="38" fontId="4" fillId="0" borderId="44" xfId="2" applyFont="1" applyFill="1" applyBorder="1" applyAlignment="1">
      <alignment horizontal="center" vertical="center" shrinkToFit="1"/>
    </xf>
    <xf numFmtId="38" fontId="4" fillId="0" borderId="36" xfId="2" applyFont="1" applyFill="1" applyBorder="1" applyAlignment="1">
      <alignment horizontal="center" vertical="center" shrinkToFit="1"/>
    </xf>
    <xf numFmtId="38" fontId="4" fillId="0" borderId="2" xfId="2" applyFont="1" applyFill="1" applyBorder="1" applyAlignment="1">
      <alignment horizontal="center" vertical="center" shrinkToFit="1"/>
    </xf>
    <xf numFmtId="38" fontId="4" fillId="0" borderId="31" xfId="2" applyFont="1" applyFill="1" applyBorder="1" applyAlignment="1">
      <alignment horizontal="center" vertical="center" shrinkToFit="1"/>
    </xf>
    <xf numFmtId="0" fontId="4" fillId="0" borderId="31" xfId="0" applyFont="1" applyFill="1" applyBorder="1" applyAlignment="1">
      <alignment horizontal="center" vertical="center" shrinkToFit="1"/>
    </xf>
    <xf numFmtId="0" fontId="4" fillId="0" borderId="36" xfId="0" applyFont="1" applyFill="1" applyBorder="1" applyAlignment="1">
      <alignment vertical="top" shrinkToFit="1"/>
    </xf>
    <xf numFmtId="0" fontId="14" fillId="0" borderId="4" xfId="0" applyFont="1" applyFill="1" applyBorder="1" applyAlignment="1">
      <alignment horizontal="center" vertical="center"/>
    </xf>
    <xf numFmtId="0" fontId="30" fillId="0" borderId="17" xfId="0" applyFont="1" applyFill="1" applyBorder="1" applyAlignment="1">
      <alignment horizontal="left" vertical="center"/>
    </xf>
    <xf numFmtId="0" fontId="30" fillId="0" borderId="45" xfId="0" applyFont="1" applyFill="1" applyBorder="1" applyAlignment="1">
      <alignment vertical="center"/>
    </xf>
    <xf numFmtId="0" fontId="30" fillId="0" borderId="1" xfId="0" applyFont="1" applyFill="1" applyBorder="1" applyAlignment="1">
      <alignment vertical="center"/>
    </xf>
    <xf numFmtId="0" fontId="30" fillId="0" borderId="46" xfId="0" applyFont="1" applyFill="1" applyBorder="1" applyAlignment="1">
      <alignment vertical="center"/>
    </xf>
    <xf numFmtId="0" fontId="30" fillId="0" borderId="47" xfId="0" applyFont="1" applyFill="1" applyBorder="1" applyAlignment="1">
      <alignment vertical="center"/>
    </xf>
    <xf numFmtId="0" fontId="40" fillId="0" borderId="48" xfId="0" applyFont="1" applyFill="1" applyBorder="1" applyAlignment="1">
      <alignment horizontal="center" vertical="center"/>
    </xf>
    <xf numFmtId="38" fontId="29" fillId="0" borderId="18" xfId="2" applyFont="1" applyFill="1" applyBorder="1" applyAlignment="1" applyProtection="1">
      <alignment vertical="center"/>
      <protection locked="0"/>
    </xf>
    <xf numFmtId="38" fontId="29" fillId="0" borderId="49" xfId="2" applyFont="1" applyFill="1" applyBorder="1" applyAlignment="1" applyProtection="1">
      <alignment vertical="center"/>
      <protection locked="0"/>
    </xf>
    <xf numFmtId="38" fontId="29" fillId="0" borderId="48" xfId="2" applyFont="1" applyFill="1" applyBorder="1" applyAlignment="1" applyProtection="1">
      <alignment vertical="center"/>
      <protection locked="0"/>
    </xf>
    <xf numFmtId="38" fontId="22" fillId="0" borderId="20" xfId="2" applyFont="1" applyFill="1" applyBorder="1" applyAlignment="1">
      <alignment vertical="center"/>
    </xf>
    <xf numFmtId="0" fontId="30" fillId="0" borderId="50" xfId="0" applyFont="1" applyFill="1" applyBorder="1" applyAlignment="1">
      <alignment vertical="center"/>
    </xf>
    <xf numFmtId="38" fontId="29" fillId="0" borderId="19" xfId="2" applyFont="1" applyFill="1" applyBorder="1" applyAlignment="1" applyProtection="1">
      <alignment vertical="center"/>
      <protection locked="0"/>
    </xf>
    <xf numFmtId="0" fontId="40" fillId="0" borderId="48" xfId="0" applyFont="1" applyFill="1" applyBorder="1" applyAlignment="1">
      <alignment horizontal="center" vertical="center" shrinkToFit="1"/>
    </xf>
    <xf numFmtId="38" fontId="29" fillId="0" borderId="51" xfId="2" applyFont="1" applyFill="1" applyBorder="1" applyAlignment="1" applyProtection="1">
      <alignment vertical="center" shrinkToFit="1"/>
      <protection locked="0"/>
    </xf>
    <xf numFmtId="38" fontId="22" fillId="0" borderId="24" xfId="2" applyFont="1" applyFill="1" applyBorder="1" applyAlignment="1">
      <alignment vertical="center" shrinkToFit="1"/>
    </xf>
    <xf numFmtId="38" fontId="22" fillId="0" borderId="52" xfId="2" applyFont="1" applyFill="1" applyBorder="1" applyAlignment="1">
      <alignment vertical="center" shrinkToFit="1"/>
    </xf>
    <xf numFmtId="0" fontId="40" fillId="0" borderId="12" xfId="0" applyFont="1" applyFill="1" applyBorder="1" applyAlignment="1">
      <alignment horizontal="center" vertical="center" shrinkToFit="1"/>
    </xf>
    <xf numFmtId="38" fontId="29" fillId="0" borderId="49" xfId="2" applyFont="1" applyFill="1" applyBorder="1" applyAlignment="1" applyProtection="1">
      <alignment vertical="center" shrinkToFit="1"/>
      <protection locked="0"/>
    </xf>
    <xf numFmtId="0" fontId="72" fillId="0" borderId="53" xfId="0" applyFont="1" applyFill="1" applyBorder="1" applyAlignment="1">
      <alignment horizontal="center" vertical="center" shrinkToFit="1"/>
    </xf>
    <xf numFmtId="38" fontId="29" fillId="0" borderId="15" xfId="2" applyFont="1" applyFill="1" applyBorder="1" applyAlignment="1" applyProtection="1">
      <alignment vertical="center" shrinkToFit="1"/>
      <protection locked="0"/>
    </xf>
    <xf numFmtId="38" fontId="22" fillId="0" borderId="24" xfId="2" applyNumberFormat="1" applyFont="1" applyFill="1" applyBorder="1" applyAlignment="1">
      <alignment vertical="center"/>
    </xf>
    <xf numFmtId="38" fontId="69" fillId="0" borderId="27" xfId="0" applyNumberFormat="1" applyFont="1" applyFill="1" applyBorder="1" applyAlignment="1">
      <alignment vertical="center"/>
    </xf>
    <xf numFmtId="38" fontId="29" fillId="0" borderId="51" xfId="2" applyFont="1" applyFill="1" applyBorder="1" applyAlignment="1" applyProtection="1">
      <alignment vertical="center"/>
      <protection locked="0"/>
    </xf>
    <xf numFmtId="38" fontId="22" fillId="0" borderId="24" xfId="2" applyFont="1" applyFill="1" applyBorder="1" applyAlignment="1">
      <alignment vertical="center"/>
    </xf>
    <xf numFmtId="38" fontId="22" fillId="0" borderId="52" xfId="2" applyFont="1" applyFill="1" applyBorder="1" applyAlignment="1" applyProtection="1">
      <alignment vertical="center"/>
      <protection locked="0"/>
    </xf>
    <xf numFmtId="38" fontId="22" fillId="0" borderId="52" xfId="2" applyFont="1" applyFill="1" applyBorder="1" applyAlignment="1">
      <alignment vertical="center"/>
    </xf>
    <xf numFmtId="0" fontId="23" fillId="0" borderId="28" xfId="0" applyFont="1" applyFill="1" applyBorder="1" applyAlignment="1" applyProtection="1">
      <alignment horizontal="center" vertical="center"/>
    </xf>
    <xf numFmtId="0" fontId="15" fillId="0" borderId="32" xfId="0" applyFont="1" applyFill="1" applyBorder="1" applyAlignment="1">
      <alignment vertical="center"/>
    </xf>
    <xf numFmtId="38" fontId="4" fillId="0" borderId="14" xfId="2" applyFont="1" applyFill="1" applyBorder="1" applyAlignment="1">
      <alignment horizontal="center" vertical="center" shrinkToFit="1"/>
    </xf>
    <xf numFmtId="38" fontId="4" fillId="0" borderId="34" xfId="2" applyFont="1" applyFill="1" applyBorder="1" applyAlignment="1">
      <alignment horizontal="center" vertical="center" shrinkToFit="1"/>
    </xf>
    <xf numFmtId="0" fontId="7" fillId="0" borderId="27" xfId="0" applyFont="1" applyFill="1" applyBorder="1" applyAlignment="1" applyProtection="1">
      <alignment vertical="center"/>
    </xf>
    <xf numFmtId="0" fontId="2" fillId="0" borderId="54" xfId="0" applyFont="1" applyFill="1" applyBorder="1" applyAlignment="1" applyProtection="1">
      <alignment horizontal="center" vertical="center"/>
    </xf>
    <xf numFmtId="38" fontId="81" fillId="0" borderId="40" xfId="2" applyFont="1" applyFill="1" applyBorder="1" applyAlignment="1" applyProtection="1">
      <alignment vertical="center"/>
    </xf>
    <xf numFmtId="38" fontId="81" fillId="0" borderId="41" xfId="2" applyFont="1" applyFill="1" applyBorder="1" applyAlignment="1" applyProtection="1">
      <alignment vertical="center"/>
    </xf>
    <xf numFmtId="38" fontId="81" fillId="0" borderId="40" xfId="2" applyFont="1" applyFill="1" applyBorder="1" applyAlignment="1" applyProtection="1">
      <alignment horizontal="right" vertical="center"/>
    </xf>
    <xf numFmtId="38" fontId="81" fillId="0" borderId="43" xfId="2" applyFont="1" applyFill="1" applyBorder="1" applyAlignment="1" applyProtection="1">
      <alignment vertical="center"/>
    </xf>
    <xf numFmtId="0" fontId="2" fillId="0" borderId="55" xfId="0" applyFont="1" applyFill="1" applyBorder="1" applyAlignment="1">
      <alignment vertical="center"/>
    </xf>
    <xf numFmtId="38" fontId="14" fillId="0" borderId="14" xfId="0" applyNumberFormat="1" applyFont="1" applyFill="1" applyBorder="1" applyAlignment="1">
      <alignment horizontal="center" vertical="center"/>
    </xf>
    <xf numFmtId="185" fontId="30" fillId="0" borderId="0" xfId="0" applyNumberFormat="1" applyFont="1" applyFill="1" applyBorder="1" applyAlignment="1">
      <alignment vertical="center" shrinkToFit="1"/>
    </xf>
    <xf numFmtId="38" fontId="12" fillId="0" borderId="0" xfId="2" applyFont="1" applyFill="1" applyAlignment="1">
      <alignment vertical="center"/>
    </xf>
    <xf numFmtId="0" fontId="100" fillId="0" borderId="10" xfId="0" applyFont="1" applyFill="1" applyBorder="1" applyAlignment="1" applyProtection="1">
      <alignment vertical="center"/>
    </xf>
    <xf numFmtId="38" fontId="100" fillId="0" borderId="10" xfId="2" applyFont="1" applyFill="1" applyBorder="1" applyAlignment="1" applyProtection="1">
      <alignment vertical="center"/>
    </xf>
    <xf numFmtId="0" fontId="2" fillId="0" borderId="17" xfId="0" applyFont="1" applyFill="1" applyBorder="1" applyAlignment="1">
      <alignment horizontal="left" vertical="center" shrinkToFit="1"/>
    </xf>
    <xf numFmtId="0" fontId="30" fillId="0" borderId="17" xfId="0" applyFont="1" applyFill="1" applyBorder="1" applyAlignment="1">
      <alignment horizontal="left" vertical="top"/>
    </xf>
    <xf numFmtId="0" fontId="30" fillId="0" borderId="45" xfId="0" applyFont="1" applyFill="1" applyBorder="1" applyAlignment="1">
      <alignment vertical="top"/>
    </xf>
    <xf numFmtId="0" fontId="0" fillId="0" borderId="0" xfId="0" applyFill="1" applyAlignment="1">
      <alignment vertical="top"/>
    </xf>
    <xf numFmtId="0" fontId="5" fillId="0" borderId="0" xfId="0" applyFont="1" applyFill="1" applyBorder="1" applyAlignment="1" applyProtection="1">
      <alignment vertical="top"/>
      <protection locked="0"/>
    </xf>
    <xf numFmtId="0" fontId="9" fillId="0" borderId="0" xfId="0" applyFont="1" applyFill="1" applyBorder="1" applyAlignment="1">
      <alignment horizontal="center" vertical="top"/>
    </xf>
    <xf numFmtId="0" fontId="23" fillId="0" borderId="0" xfId="0" applyFont="1" applyFill="1" applyAlignment="1">
      <alignment vertical="top"/>
    </xf>
    <xf numFmtId="0" fontId="99" fillId="2" borderId="0" xfId="0" applyFont="1" applyFill="1" applyAlignment="1">
      <alignment horizontal="center" vertical="top"/>
    </xf>
    <xf numFmtId="0" fontId="30" fillId="0" borderId="46" xfId="0" applyFont="1" applyFill="1" applyBorder="1" applyAlignment="1">
      <alignment vertical="top"/>
    </xf>
    <xf numFmtId="0" fontId="30" fillId="0" borderId="47" xfId="0" applyFont="1" applyFill="1" applyBorder="1" applyAlignment="1">
      <alignment vertical="top"/>
    </xf>
    <xf numFmtId="0" fontId="6" fillId="0" borderId="0" xfId="0" applyFont="1" applyFill="1" applyBorder="1" applyAlignment="1">
      <alignment horizontal="center" vertical="top"/>
    </xf>
    <xf numFmtId="0" fontId="7" fillId="0" borderId="0" xfId="0" applyFont="1" applyFill="1" applyBorder="1" applyAlignment="1">
      <alignment vertical="top"/>
    </xf>
    <xf numFmtId="0" fontId="12" fillId="0" borderId="0" xfId="0" applyFont="1" applyFill="1" applyBorder="1" applyAlignment="1">
      <alignment vertical="top"/>
    </xf>
    <xf numFmtId="49" fontId="34" fillId="0" borderId="0" xfId="0" applyNumberFormat="1" applyFont="1" applyFill="1" applyBorder="1" applyAlignment="1">
      <alignment horizontal="center" vertical="top"/>
    </xf>
    <xf numFmtId="0" fontId="0" fillId="0" borderId="0" xfId="0" applyFill="1" applyBorder="1" applyAlignment="1">
      <alignment vertical="top"/>
    </xf>
    <xf numFmtId="20" fontId="30" fillId="0" borderId="1" xfId="0" applyNumberFormat="1" applyFont="1" applyFill="1" applyBorder="1" applyAlignment="1">
      <alignment vertical="top"/>
    </xf>
    <xf numFmtId="0" fontId="54" fillId="0" borderId="0" xfId="0" applyFont="1" applyFill="1" applyBorder="1" applyAlignment="1" applyProtection="1">
      <alignment vertical="center"/>
    </xf>
    <xf numFmtId="0" fontId="4" fillId="0" borderId="0" xfId="0" applyFont="1" applyFill="1" applyBorder="1" applyAlignment="1" applyProtection="1">
      <alignment horizontal="center" vertical="top"/>
    </xf>
    <xf numFmtId="0" fontId="7" fillId="0" borderId="0" xfId="0" applyFont="1" applyBorder="1" applyAlignment="1" applyProtection="1"/>
    <xf numFmtId="38" fontId="4" fillId="0" borderId="33" xfId="2" applyFont="1" applyFill="1" applyBorder="1" applyAlignment="1">
      <alignment horizontal="center" vertical="center" shrinkToFit="1"/>
    </xf>
    <xf numFmtId="0" fontId="4" fillId="0" borderId="38" xfId="0" applyFont="1" applyFill="1" applyBorder="1" applyAlignment="1">
      <alignment horizontal="center" vertical="center" shrinkToFit="1"/>
    </xf>
    <xf numFmtId="0" fontId="4" fillId="0" borderId="0" xfId="0" applyFont="1" applyFill="1" applyBorder="1" applyAlignment="1">
      <alignment vertical="center" shrinkToFit="1"/>
    </xf>
    <xf numFmtId="38" fontId="30" fillId="0" borderId="33" xfId="2" applyFont="1" applyFill="1" applyBorder="1" applyAlignment="1">
      <alignment horizontal="left" vertical="center" shrinkToFit="1"/>
    </xf>
    <xf numFmtId="0" fontId="72" fillId="0" borderId="53" xfId="0" applyFont="1" applyFill="1" applyBorder="1" applyAlignment="1">
      <alignment horizontal="center" vertical="top" shrinkToFit="1"/>
    </xf>
    <xf numFmtId="0" fontId="58" fillId="0" borderId="0" xfId="0" applyFont="1" applyFill="1" applyAlignment="1">
      <alignment horizontal="center" textRotation="255"/>
    </xf>
    <xf numFmtId="0" fontId="0" fillId="0" borderId="0" xfId="0" applyFill="1" applyAlignment="1"/>
    <xf numFmtId="0" fontId="0" fillId="0" borderId="0" xfId="0" applyFill="1" applyAlignment="1">
      <alignment shrinkToFit="1"/>
    </xf>
    <xf numFmtId="0" fontId="0" fillId="0" borderId="0" xfId="0" applyFill="1" applyBorder="1" applyAlignment="1">
      <alignment shrinkToFit="1"/>
    </xf>
    <xf numFmtId="0" fontId="40" fillId="0" borderId="0" xfId="0" applyFont="1" applyFill="1" applyBorder="1" applyAlignment="1">
      <alignment shrinkToFit="1"/>
    </xf>
    <xf numFmtId="0" fontId="14" fillId="0" borderId="0" xfId="0" applyFont="1"/>
    <xf numFmtId="38" fontId="10" fillId="0" borderId="0" xfId="2" applyFont="1" applyFill="1" applyBorder="1" applyAlignment="1">
      <alignment horizontal="center" vertical="center"/>
    </xf>
    <xf numFmtId="38" fontId="89" fillId="0" borderId="0" xfId="2" applyFont="1" applyFill="1" applyBorder="1" applyAlignment="1" applyProtection="1">
      <alignment vertical="center"/>
    </xf>
    <xf numFmtId="0" fontId="14" fillId="0" borderId="0" xfId="0" applyFont="1" applyAlignment="1">
      <alignment vertical="center"/>
    </xf>
    <xf numFmtId="0" fontId="11" fillId="0" borderId="0" xfId="0" applyFont="1" applyFill="1" applyBorder="1" applyAlignment="1">
      <alignment vertical="center"/>
    </xf>
    <xf numFmtId="38" fontId="4" fillId="0" borderId="4" xfId="2" applyFont="1" applyFill="1" applyBorder="1" applyAlignment="1">
      <alignment horizontal="center" vertical="center" textRotation="255" shrinkToFit="1"/>
    </xf>
    <xf numFmtId="0" fontId="40" fillId="0" borderId="31" xfId="0" applyFont="1" applyFill="1" applyBorder="1" applyAlignment="1">
      <alignment horizontal="center" vertical="center"/>
    </xf>
    <xf numFmtId="0" fontId="48" fillId="0" borderId="2" xfId="0" applyFont="1" applyFill="1" applyBorder="1" applyAlignment="1">
      <alignment vertical="center"/>
    </xf>
    <xf numFmtId="0" fontId="4" fillId="0" borderId="36" xfId="0" applyFont="1" applyFill="1" applyBorder="1" applyAlignment="1">
      <alignment horizontal="center" vertical="center" shrinkToFit="1"/>
    </xf>
    <xf numFmtId="38" fontId="29" fillId="0" borderId="0" xfId="2" applyFont="1" applyFill="1" applyBorder="1" applyAlignment="1" applyProtection="1">
      <alignment vertical="center" shrinkToFit="1"/>
      <protection locked="0"/>
    </xf>
    <xf numFmtId="38" fontId="4" fillId="0" borderId="4" xfId="0" applyNumberFormat="1" applyFont="1" applyFill="1" applyBorder="1" applyAlignment="1">
      <alignment horizontal="center" vertical="center" shrinkToFit="1"/>
    </xf>
    <xf numFmtId="0" fontId="4" fillId="0" borderId="10" xfId="0" applyFont="1" applyFill="1" applyBorder="1" applyAlignment="1">
      <alignment horizontal="center" vertical="center" shrinkToFit="1"/>
    </xf>
    <xf numFmtId="38" fontId="29" fillId="0" borderId="20" xfId="2" applyFont="1" applyFill="1" applyBorder="1" applyAlignment="1" applyProtection="1">
      <alignment vertical="center" shrinkToFit="1"/>
      <protection locked="0"/>
    </xf>
    <xf numFmtId="38" fontId="59" fillId="0" borderId="27" xfId="2" applyFont="1" applyFill="1" applyBorder="1" applyAlignment="1">
      <alignment vertical="center" shrinkToFit="1"/>
    </xf>
    <xf numFmtId="0" fontId="25" fillId="0" borderId="12" xfId="0" applyFont="1" applyFill="1" applyBorder="1" applyAlignment="1">
      <alignment horizontal="center" vertical="center"/>
    </xf>
    <xf numFmtId="0" fontId="40" fillId="0" borderId="36" xfId="0" applyFont="1" applyFill="1" applyBorder="1" applyAlignment="1">
      <alignment horizontal="center" vertical="center"/>
    </xf>
    <xf numFmtId="0" fontId="12" fillId="0" borderId="10" xfId="0" applyFont="1" applyFill="1" applyBorder="1" applyAlignment="1" applyProtection="1">
      <alignment vertical="center"/>
    </xf>
    <xf numFmtId="0" fontId="12" fillId="0" borderId="14" xfId="0" applyFont="1" applyFill="1" applyBorder="1" applyAlignment="1">
      <alignment horizontal="center" vertical="center"/>
    </xf>
    <xf numFmtId="38" fontId="12" fillId="0" borderId="59" xfId="2" applyFont="1" applyFill="1" applyBorder="1" applyAlignment="1">
      <alignment vertical="center"/>
    </xf>
    <xf numFmtId="0" fontId="4" fillId="0" borderId="35" xfId="0" applyFont="1" applyFill="1" applyBorder="1" applyAlignment="1">
      <alignment horizontal="center" vertical="center"/>
    </xf>
    <xf numFmtId="0" fontId="20" fillId="0" borderId="35" xfId="0" applyFont="1" applyFill="1" applyBorder="1" applyAlignment="1">
      <alignment horizontal="center" vertical="center"/>
    </xf>
    <xf numFmtId="38" fontId="38" fillId="0" borderId="10" xfId="2" applyFont="1" applyFill="1" applyBorder="1" applyAlignment="1" applyProtection="1">
      <alignment vertical="center"/>
    </xf>
    <xf numFmtId="0" fontId="20" fillId="0" borderId="0" xfId="0" applyFont="1" applyFill="1" applyBorder="1" applyAlignment="1">
      <alignment horizontal="center" vertical="center"/>
    </xf>
    <xf numFmtId="0" fontId="2" fillId="0" borderId="3" xfId="0" applyFont="1" applyFill="1" applyBorder="1" applyAlignment="1">
      <alignment horizontal="center" vertical="center"/>
    </xf>
    <xf numFmtId="38" fontId="22" fillId="0" borderId="12" xfId="2" applyFont="1" applyFill="1" applyBorder="1" applyAlignment="1" applyProtection="1">
      <alignment vertical="center"/>
      <protection locked="0"/>
    </xf>
    <xf numFmtId="38" fontId="38" fillId="0" borderId="4" xfId="2" applyFont="1" applyFill="1" applyBorder="1" applyAlignment="1" applyProtection="1">
      <alignment vertical="center"/>
    </xf>
    <xf numFmtId="0" fontId="40" fillId="0" borderId="4" xfId="0" applyFont="1" applyFill="1" applyBorder="1" applyAlignment="1">
      <alignment vertical="center"/>
    </xf>
    <xf numFmtId="0" fontId="0" fillId="0" borderId="35" xfId="0" applyFill="1" applyBorder="1" applyAlignment="1">
      <alignment vertical="center"/>
    </xf>
    <xf numFmtId="38" fontId="20" fillId="0" borderId="0" xfId="2" applyFont="1" applyFill="1" applyBorder="1" applyAlignment="1">
      <alignment horizontal="center" vertical="center"/>
    </xf>
    <xf numFmtId="38" fontId="22" fillId="0" borderId="4" xfId="2" applyFont="1" applyFill="1" applyBorder="1" applyAlignment="1" applyProtection="1">
      <alignment vertical="center"/>
      <protection locked="0"/>
    </xf>
    <xf numFmtId="0" fontId="2" fillId="0" borderId="2" xfId="0" applyFont="1" applyFill="1" applyBorder="1" applyAlignment="1" applyProtection="1">
      <alignment horizontal="center" vertical="center"/>
    </xf>
    <xf numFmtId="0" fontId="8" fillId="0" borderId="4" xfId="0" applyFont="1" applyFill="1" applyBorder="1" applyAlignment="1" applyProtection="1">
      <alignment vertical="center"/>
    </xf>
    <xf numFmtId="0" fontId="2" fillId="0" borderId="3" xfId="0" applyFont="1" applyFill="1" applyBorder="1" applyAlignment="1" applyProtection="1">
      <alignment horizontal="center" vertical="center"/>
    </xf>
    <xf numFmtId="38" fontId="26" fillId="0" borderId="10" xfId="2" applyFont="1" applyFill="1" applyBorder="1" applyAlignment="1" applyProtection="1">
      <alignment vertical="center"/>
    </xf>
    <xf numFmtId="38" fontId="22" fillId="0" borderId="12" xfId="2" applyFont="1" applyFill="1" applyBorder="1" applyAlignment="1" applyProtection="1">
      <alignment vertical="center"/>
    </xf>
    <xf numFmtId="38" fontId="23" fillId="0" borderId="4" xfId="2" applyFont="1" applyFill="1" applyBorder="1" applyAlignment="1" applyProtection="1">
      <alignment vertical="center"/>
    </xf>
    <xf numFmtId="0" fontId="4" fillId="0" borderId="10" xfId="0" applyFont="1" applyFill="1" applyBorder="1" applyAlignment="1" applyProtection="1">
      <alignment horizontal="center" vertical="center" shrinkToFit="1"/>
    </xf>
    <xf numFmtId="38" fontId="22" fillId="0" borderId="4" xfId="2" applyFont="1" applyFill="1" applyBorder="1" applyAlignment="1" applyProtection="1">
      <alignment vertical="center"/>
    </xf>
    <xf numFmtId="0" fontId="32" fillId="0" borderId="3" xfId="0" applyFont="1" applyFill="1" applyBorder="1" applyAlignment="1" applyProtection="1">
      <alignment horizontal="center" vertical="center"/>
    </xf>
    <xf numFmtId="38" fontId="2" fillId="0" borderId="3" xfId="2" applyFont="1" applyFill="1" applyBorder="1" applyAlignment="1">
      <alignment horizontal="center" vertical="center"/>
    </xf>
    <xf numFmtId="0" fontId="18" fillId="0" borderId="0" xfId="0" applyFont="1" applyFill="1" applyBorder="1" applyAlignment="1">
      <alignment horizontal="center" vertical="center"/>
    </xf>
    <xf numFmtId="0" fontId="65" fillId="0" borderId="4" xfId="0" applyFont="1" applyFill="1" applyBorder="1" applyAlignment="1" applyProtection="1">
      <alignment vertical="center"/>
    </xf>
    <xf numFmtId="0" fontId="4" fillId="0" borderId="2" xfId="0" applyFont="1" applyFill="1" applyBorder="1" applyAlignment="1" applyProtection="1">
      <alignment horizontal="center" vertical="center"/>
    </xf>
    <xf numFmtId="38" fontId="23" fillId="0" borderId="10" xfId="2" applyFont="1" applyFill="1" applyBorder="1" applyAlignment="1" applyProtection="1">
      <alignment vertical="center"/>
    </xf>
    <xf numFmtId="38" fontId="96" fillId="0" borderId="4" xfId="2" applyFont="1" applyFill="1" applyBorder="1" applyAlignment="1" applyProtection="1">
      <alignment vertical="center"/>
    </xf>
    <xf numFmtId="0" fontId="4" fillId="0" borderId="4" xfId="0" applyFont="1" applyFill="1" applyBorder="1" applyAlignment="1" applyProtection="1">
      <alignment vertical="center" shrinkToFit="1"/>
    </xf>
    <xf numFmtId="0" fontId="32" fillId="0" borderId="2" xfId="0" applyFont="1" applyFill="1" applyBorder="1" applyAlignment="1">
      <alignment horizontal="center" vertical="center"/>
    </xf>
    <xf numFmtId="0" fontId="30" fillId="0" borderId="3" xfId="0" applyFont="1" applyFill="1" applyBorder="1" applyAlignment="1" applyProtection="1">
      <alignment horizontal="center" vertical="center"/>
    </xf>
    <xf numFmtId="0" fontId="4" fillId="0" borderId="4" xfId="0" applyFont="1" applyFill="1" applyBorder="1" applyAlignment="1" applyProtection="1">
      <alignment horizontal="center" vertical="center" shrinkToFit="1"/>
    </xf>
    <xf numFmtId="0" fontId="2" fillId="0" borderId="3" xfId="0" applyFont="1" applyFill="1" applyBorder="1" applyAlignment="1">
      <alignment vertical="center"/>
    </xf>
    <xf numFmtId="38" fontId="22" fillId="0" borderId="36" xfId="2" applyFont="1" applyFill="1" applyBorder="1" applyAlignment="1" applyProtection="1">
      <alignment vertical="center"/>
    </xf>
    <xf numFmtId="0" fontId="14" fillId="0" borderId="35" xfId="0" applyFont="1" applyFill="1" applyBorder="1" applyAlignment="1">
      <alignment horizontal="center" vertical="center"/>
    </xf>
    <xf numFmtId="38" fontId="66" fillId="0" borderId="4" xfId="2" applyFont="1" applyFill="1" applyBorder="1" applyAlignment="1" applyProtection="1">
      <alignment horizontal="center" vertical="center"/>
    </xf>
    <xf numFmtId="0" fontId="35" fillId="0" borderId="4" xfId="0" applyFont="1" applyFill="1" applyBorder="1" applyAlignment="1" applyProtection="1">
      <alignment horizontal="center" vertical="center"/>
    </xf>
    <xf numFmtId="38" fontId="8" fillId="0" borderId="2" xfId="0" applyNumberFormat="1" applyFont="1" applyFill="1" applyBorder="1" applyAlignment="1" applyProtection="1">
      <alignment vertical="center"/>
    </xf>
    <xf numFmtId="38" fontId="26" fillId="0" borderId="10" xfId="2" applyFont="1" applyFill="1" applyBorder="1" applyAlignment="1" applyProtection="1">
      <alignment horizontal="right" vertical="center"/>
    </xf>
    <xf numFmtId="38" fontId="18" fillId="0" borderId="4" xfId="2" applyFont="1" applyFill="1" applyBorder="1" applyAlignment="1" applyProtection="1">
      <alignment horizontal="center" vertical="center"/>
    </xf>
    <xf numFmtId="38" fontId="18" fillId="0" borderId="12" xfId="2" applyFont="1" applyFill="1" applyBorder="1" applyAlignment="1" applyProtection="1">
      <alignment horizontal="center" vertical="center"/>
    </xf>
    <xf numFmtId="38" fontId="18" fillId="0" borderId="10" xfId="2" applyFont="1" applyFill="1" applyBorder="1" applyAlignment="1" applyProtection="1">
      <alignment horizontal="center" vertical="center"/>
    </xf>
    <xf numFmtId="0" fontId="40" fillId="0" borderId="31" xfId="0" applyFont="1" applyFill="1" applyBorder="1" applyAlignment="1">
      <alignment horizontal="center" vertical="center" shrinkToFit="1"/>
    </xf>
    <xf numFmtId="0" fontId="4" fillId="0" borderId="61" xfId="0" applyFont="1" applyFill="1" applyBorder="1" applyAlignment="1">
      <alignment vertical="center" shrinkToFit="1"/>
    </xf>
    <xf numFmtId="38" fontId="7" fillId="0" borderId="27" xfId="2" applyFont="1" applyFill="1" applyBorder="1" applyAlignment="1">
      <alignment vertical="center"/>
    </xf>
    <xf numFmtId="0" fontId="7" fillId="0" borderId="27" xfId="0" applyFont="1" applyFill="1" applyBorder="1" applyAlignment="1">
      <alignment vertical="center"/>
    </xf>
    <xf numFmtId="38" fontId="7" fillId="0" borderId="5" xfId="2" applyFont="1" applyFill="1" applyBorder="1" applyAlignment="1">
      <alignment vertical="center"/>
    </xf>
    <xf numFmtId="0" fontId="7" fillId="0" borderId="5" xfId="0" applyFont="1" applyFill="1" applyBorder="1" applyAlignment="1">
      <alignment vertical="center"/>
    </xf>
    <xf numFmtId="38" fontId="60" fillId="0" borderId="28" xfId="2" applyFont="1" applyFill="1" applyBorder="1" applyAlignment="1" applyProtection="1">
      <alignment vertical="center"/>
      <protection locked="0"/>
    </xf>
    <xf numFmtId="38" fontId="60" fillId="0" borderId="13" xfId="2" applyFont="1" applyFill="1" applyBorder="1" applyAlignment="1" applyProtection="1">
      <alignment vertical="center"/>
      <protection locked="0"/>
    </xf>
    <xf numFmtId="0" fontId="4" fillId="0" borderId="5" xfId="0" applyFont="1" applyFill="1" applyBorder="1" applyAlignment="1">
      <alignment vertical="center"/>
    </xf>
    <xf numFmtId="38" fontId="4" fillId="0" borderId="27" xfId="2" applyFont="1" applyFill="1" applyBorder="1" applyAlignment="1">
      <alignment horizontal="center" vertical="center"/>
    </xf>
    <xf numFmtId="0" fontId="32" fillId="0" borderId="2" xfId="0" applyFont="1" applyFill="1" applyBorder="1" applyAlignment="1" applyProtection="1">
      <alignment horizontal="center" vertical="center"/>
    </xf>
    <xf numFmtId="38" fontId="89" fillId="0" borderId="4" xfId="2" applyFont="1" applyFill="1" applyBorder="1" applyAlignment="1" applyProtection="1">
      <alignment vertical="center"/>
    </xf>
    <xf numFmtId="0" fontId="4" fillId="0" borderId="2" xfId="0" applyFont="1" applyFill="1" applyBorder="1" applyAlignment="1" applyProtection="1">
      <alignment vertical="center"/>
    </xf>
    <xf numFmtId="0" fontId="26" fillId="0" borderId="10" xfId="0" applyFont="1" applyFill="1" applyBorder="1" applyAlignment="1" applyProtection="1">
      <alignment vertical="center"/>
    </xf>
    <xf numFmtId="38" fontId="89" fillId="0" borderId="10" xfId="2" applyFont="1" applyFill="1" applyBorder="1" applyAlignment="1" applyProtection="1">
      <alignment vertical="center"/>
    </xf>
    <xf numFmtId="0" fontId="23" fillId="0" borderId="12" xfId="0" applyFont="1" applyFill="1" applyBorder="1" applyAlignment="1" applyProtection="1">
      <alignment horizontal="left" vertical="center"/>
    </xf>
    <xf numFmtId="0" fontId="2" fillId="0" borderId="35" xfId="0" applyFont="1" applyFill="1" applyBorder="1" applyAlignment="1" applyProtection="1">
      <alignment horizontal="center" vertical="center"/>
    </xf>
    <xf numFmtId="38" fontId="2" fillId="0" borderId="0" xfId="2" applyFont="1" applyFill="1" applyBorder="1" applyAlignment="1" applyProtection="1">
      <alignment horizontal="center" vertical="center"/>
    </xf>
    <xf numFmtId="38" fontId="2" fillId="0" borderId="5" xfId="2" applyFont="1" applyFill="1" applyBorder="1" applyAlignment="1" applyProtection="1">
      <alignment horizontal="center" vertical="center"/>
    </xf>
    <xf numFmtId="38" fontId="101" fillId="0" borderId="10" xfId="2" applyFont="1" applyFill="1" applyBorder="1" applyAlignment="1" applyProtection="1">
      <alignment vertical="center"/>
    </xf>
    <xf numFmtId="38" fontId="2" fillId="0" borderId="2" xfId="2" applyFont="1" applyFill="1" applyBorder="1" applyAlignment="1" applyProtection="1">
      <alignment vertical="center"/>
    </xf>
    <xf numFmtId="38" fontId="2" fillId="0" borderId="4" xfId="2" applyFont="1" applyFill="1" applyBorder="1" applyAlignment="1" applyProtection="1">
      <alignment horizontal="center" vertical="center"/>
    </xf>
    <xf numFmtId="38" fontId="4" fillId="0" borderId="4" xfId="2" applyFont="1" applyFill="1" applyBorder="1" applyAlignment="1" applyProtection="1">
      <alignment horizontal="center" vertical="center" shrinkToFit="1"/>
    </xf>
    <xf numFmtId="38" fontId="23" fillId="0" borderId="12" xfId="2" applyFont="1" applyFill="1" applyBorder="1" applyAlignment="1" applyProtection="1">
      <alignment vertical="center"/>
    </xf>
    <xf numFmtId="38" fontId="4" fillId="0" borderId="0" xfId="3" applyFont="1" applyFill="1" applyBorder="1" applyAlignment="1">
      <alignment vertical="center"/>
    </xf>
    <xf numFmtId="38" fontId="54" fillId="0" borderId="0" xfId="3" applyFont="1" applyFill="1" applyBorder="1" applyAlignment="1">
      <alignment vertical="center"/>
    </xf>
    <xf numFmtId="38" fontId="29" fillId="0" borderId="18" xfId="3" applyFont="1" applyFill="1" applyBorder="1" applyAlignment="1" applyProtection="1">
      <alignment vertical="center" shrinkToFit="1"/>
      <protection locked="0"/>
    </xf>
    <xf numFmtId="38" fontId="4" fillId="0" borderId="12" xfId="3" applyFont="1" applyFill="1" applyBorder="1" applyAlignment="1">
      <alignment horizontal="center" vertical="center" shrinkToFit="1"/>
    </xf>
    <xf numFmtId="38" fontId="29" fillId="0" borderId="22" xfId="3" applyFont="1" applyFill="1" applyBorder="1" applyAlignment="1" applyProtection="1">
      <alignment vertical="center" shrinkToFit="1"/>
      <protection locked="0"/>
    </xf>
    <xf numFmtId="38" fontId="4" fillId="0" borderId="35" xfId="3" applyFont="1" applyFill="1" applyBorder="1" applyAlignment="1">
      <alignment horizontal="center" vertical="center" shrinkToFit="1"/>
    </xf>
    <xf numFmtId="38" fontId="7" fillId="0" borderId="0" xfId="3" applyFont="1" applyFill="1" applyBorder="1" applyAlignment="1">
      <alignment vertical="center"/>
    </xf>
    <xf numFmtId="38" fontId="4" fillId="0" borderId="62" xfId="3" applyFont="1" applyFill="1" applyBorder="1" applyAlignment="1">
      <alignment horizontal="center" vertical="center" shrinkToFit="1"/>
    </xf>
    <xf numFmtId="38" fontId="29" fillId="0" borderId="51" xfId="3" applyFont="1" applyFill="1" applyBorder="1" applyAlignment="1" applyProtection="1">
      <alignment vertical="center" shrinkToFit="1"/>
      <protection locked="0"/>
    </xf>
    <xf numFmtId="38" fontId="29" fillId="0" borderId="48" xfId="3" applyFont="1" applyFill="1" applyBorder="1" applyAlignment="1" applyProtection="1">
      <alignment vertical="center" shrinkToFit="1"/>
      <protection locked="0"/>
    </xf>
    <xf numFmtId="38" fontId="29" fillId="0" borderId="22" xfId="3" applyFont="1" applyFill="1" applyBorder="1" applyAlignment="1" applyProtection="1">
      <alignment vertical="center"/>
      <protection locked="0"/>
    </xf>
    <xf numFmtId="38" fontId="4" fillId="0" borderId="10" xfId="3" applyFont="1" applyFill="1" applyBorder="1" applyAlignment="1">
      <alignment horizontal="center" vertical="center" shrinkToFit="1"/>
    </xf>
    <xf numFmtId="38" fontId="4" fillId="0" borderId="4" xfId="3" applyFont="1" applyFill="1" applyBorder="1" applyAlignment="1">
      <alignment horizontal="center" vertical="center" shrinkToFit="1"/>
    </xf>
    <xf numFmtId="38" fontId="29" fillId="0" borderId="49" xfId="3" applyFont="1" applyFill="1" applyBorder="1" applyAlignment="1" applyProtection="1">
      <alignment vertical="center"/>
      <protection locked="0"/>
    </xf>
    <xf numFmtId="38" fontId="14" fillId="0" borderId="0" xfId="3" applyFont="1" applyFill="1" applyBorder="1" applyAlignment="1">
      <alignment vertical="center"/>
    </xf>
    <xf numFmtId="38" fontId="49" fillId="0" borderId="0" xfId="3" applyFont="1" applyFill="1" applyBorder="1" applyAlignment="1">
      <alignment vertical="center"/>
    </xf>
    <xf numFmtId="38" fontId="51" fillId="0" borderId="0" xfId="3" applyFont="1" applyFill="1" applyBorder="1" applyAlignment="1">
      <alignment horizontal="center" vertical="center"/>
    </xf>
    <xf numFmtId="38" fontId="54" fillId="0" borderId="0" xfId="3" applyFont="1" applyFill="1" applyBorder="1" applyAlignment="1">
      <alignment horizontal="left" vertical="center"/>
    </xf>
    <xf numFmtId="38" fontId="63" fillId="0" borderId="0" xfId="3" applyFont="1" applyFill="1" applyBorder="1" applyAlignment="1">
      <alignment horizontal="right" vertical="center"/>
    </xf>
    <xf numFmtId="38" fontId="48" fillId="0" borderId="0" xfId="3" applyFont="1" applyFill="1" applyBorder="1" applyAlignment="1">
      <alignment horizontal="right" vertical="center"/>
    </xf>
    <xf numFmtId="38" fontId="11" fillId="0" borderId="0" xfId="3" applyFont="1" applyFill="1" applyBorder="1" applyAlignment="1">
      <alignment horizontal="right" vertical="center"/>
    </xf>
    <xf numFmtId="0" fontId="4" fillId="0" borderId="4" xfId="0" applyFont="1" applyFill="1" applyBorder="1" applyAlignment="1">
      <alignment vertical="center" shrinkToFit="1"/>
    </xf>
    <xf numFmtId="0" fontId="14" fillId="0" borderId="37" xfId="0" applyFont="1" applyFill="1" applyBorder="1" applyAlignment="1">
      <alignment horizontal="center" vertical="center"/>
    </xf>
    <xf numFmtId="0" fontId="4" fillId="0" borderId="64" xfId="0" applyFont="1" applyFill="1" applyBorder="1" applyAlignment="1">
      <alignment vertical="center" shrinkToFit="1"/>
    </xf>
    <xf numFmtId="0" fontId="48" fillId="0" borderId="33" xfId="0" applyFont="1" applyFill="1" applyBorder="1" applyAlignment="1">
      <alignment vertical="center"/>
    </xf>
    <xf numFmtId="38" fontId="40" fillId="0" borderId="3" xfId="2" applyFont="1" applyFill="1" applyBorder="1" applyAlignment="1">
      <alignment vertical="center"/>
    </xf>
    <xf numFmtId="38" fontId="4" fillId="0" borderId="10" xfId="2" applyFont="1" applyFill="1" applyBorder="1" applyAlignment="1">
      <alignment vertical="center" shrinkToFit="1"/>
    </xf>
    <xf numFmtId="38" fontId="40" fillId="0" borderId="5" xfId="2" applyFont="1" applyFill="1" applyBorder="1" applyAlignment="1">
      <alignment vertical="center"/>
    </xf>
    <xf numFmtId="0" fontId="4" fillId="0" borderId="31" xfId="0" applyFont="1" applyFill="1" applyBorder="1" applyAlignment="1">
      <alignment vertical="center" shrinkToFit="1"/>
    </xf>
    <xf numFmtId="38" fontId="4" fillId="0" borderId="12" xfId="2" applyFont="1" applyFill="1" applyBorder="1" applyAlignment="1">
      <alignment vertical="center" shrinkToFit="1"/>
    </xf>
    <xf numFmtId="0" fontId="4" fillId="0" borderId="44" xfId="0" applyFont="1" applyFill="1" applyBorder="1" applyAlignment="1">
      <alignment vertical="center" shrinkToFit="1"/>
    </xf>
    <xf numFmtId="38" fontId="14" fillId="0" borderId="34" xfId="2" applyFont="1" applyFill="1" applyBorder="1" applyAlignment="1">
      <alignment vertical="center"/>
    </xf>
    <xf numFmtId="181" fontId="30" fillId="0" borderId="0" xfId="0" applyNumberFormat="1" applyFont="1" applyFill="1" applyAlignment="1">
      <alignment vertical="center" shrinkToFit="1"/>
    </xf>
    <xf numFmtId="38" fontId="12" fillId="0" borderId="59" xfId="3" applyFont="1" applyFill="1" applyBorder="1" applyAlignment="1">
      <alignment vertical="center"/>
    </xf>
    <xf numFmtId="0" fontId="14" fillId="0" borderId="0" xfId="0" applyFont="1" applyFill="1"/>
    <xf numFmtId="38" fontId="12" fillId="0" borderId="3" xfId="2" applyFont="1" applyFill="1" applyBorder="1" applyAlignment="1" applyProtection="1">
      <alignment vertical="center"/>
    </xf>
    <xf numFmtId="0" fontId="4" fillId="0" borderId="3" xfId="0" applyFont="1" applyFill="1" applyBorder="1" applyAlignment="1">
      <alignment vertical="center" shrinkToFit="1"/>
    </xf>
    <xf numFmtId="0" fontId="4" fillId="0" borderId="2" xfId="0" applyFont="1" applyFill="1" applyBorder="1" applyAlignment="1">
      <alignment vertical="center" shrinkToFit="1"/>
    </xf>
    <xf numFmtId="38" fontId="59" fillId="0" borderId="3" xfId="2" applyFont="1" applyFill="1" applyBorder="1" applyAlignment="1">
      <alignment vertical="center" shrinkToFit="1"/>
    </xf>
    <xf numFmtId="38" fontId="59" fillId="0" borderId="65" xfId="2" applyFont="1" applyFill="1" applyBorder="1" applyAlignment="1">
      <alignment vertical="center" shrinkToFit="1"/>
    </xf>
    <xf numFmtId="38" fontId="40" fillId="0" borderId="59" xfId="2" applyFont="1" applyFill="1" applyBorder="1" applyAlignment="1">
      <alignment vertical="center" shrinkToFit="1"/>
    </xf>
    <xf numFmtId="0" fontId="4" fillId="0" borderId="4" xfId="0" applyFont="1" applyFill="1" applyBorder="1" applyAlignment="1">
      <alignment horizontal="left" vertical="center" shrinkToFit="1"/>
    </xf>
    <xf numFmtId="0" fontId="4" fillId="0" borderId="34" xfId="0" applyFont="1" applyFill="1" applyBorder="1" applyAlignment="1">
      <alignment vertical="center" shrinkToFit="1"/>
    </xf>
    <xf numFmtId="0" fontId="4" fillId="0" borderId="37" xfId="0" applyFont="1" applyFill="1" applyBorder="1" applyAlignment="1">
      <alignment vertical="center" shrinkToFit="1"/>
    </xf>
    <xf numFmtId="0" fontId="4" fillId="0" borderId="14" xfId="0" applyFont="1" applyFill="1" applyBorder="1" applyAlignment="1">
      <alignment vertical="center" shrinkToFit="1"/>
    </xf>
    <xf numFmtId="38" fontId="40" fillId="0" borderId="3" xfId="3" applyFont="1" applyFill="1" applyBorder="1" applyAlignment="1">
      <alignment vertical="center"/>
    </xf>
    <xf numFmtId="0" fontId="4" fillId="0" borderId="12" xfId="0" applyFont="1" applyFill="1" applyBorder="1" applyAlignment="1">
      <alignment vertical="center" shrinkToFit="1"/>
    </xf>
    <xf numFmtId="0" fontId="73" fillId="0" borderId="14" xfId="0" applyFont="1" applyFill="1" applyBorder="1" applyAlignment="1">
      <alignment horizontal="center" vertical="center" shrinkToFit="1"/>
    </xf>
    <xf numFmtId="0" fontId="4" fillId="0" borderId="4" xfId="0" applyFont="1" applyFill="1" applyBorder="1" applyAlignment="1">
      <alignment horizontal="left" vertical="center" wrapText="1"/>
    </xf>
    <xf numFmtId="38" fontId="4" fillId="0" borderId="36" xfId="3" applyFont="1" applyFill="1" applyBorder="1" applyAlignment="1">
      <alignment horizontal="left" vertical="center" shrinkToFit="1"/>
    </xf>
    <xf numFmtId="38" fontId="4" fillId="0" borderId="2" xfId="2" applyFont="1" applyFill="1" applyBorder="1" applyAlignment="1">
      <alignment vertical="center" shrinkToFit="1"/>
    </xf>
    <xf numFmtId="38" fontId="14" fillId="0" borderId="2" xfId="2" applyFont="1" applyFill="1" applyBorder="1" applyAlignment="1">
      <alignment horizontal="center" vertical="center"/>
    </xf>
    <xf numFmtId="38" fontId="14" fillId="0" borderId="34" xfId="2" applyFont="1" applyFill="1" applyBorder="1" applyAlignment="1">
      <alignment horizontal="center" vertical="center"/>
    </xf>
    <xf numFmtId="38" fontId="4" fillId="0" borderId="4" xfId="2" applyFont="1" applyFill="1" applyBorder="1" applyAlignment="1">
      <alignment vertical="center" shrinkToFit="1"/>
    </xf>
    <xf numFmtId="38" fontId="14" fillId="0" borderId="14" xfId="2" applyFont="1" applyFill="1" applyBorder="1" applyAlignment="1">
      <alignment horizontal="center" vertical="center"/>
    </xf>
    <xf numFmtId="38" fontId="4" fillId="0" borderId="44" xfId="2" applyFont="1" applyFill="1" applyBorder="1" applyAlignment="1">
      <alignment vertical="center" shrinkToFit="1"/>
    </xf>
    <xf numFmtId="38" fontId="40" fillId="0" borderId="26" xfId="2" applyFont="1" applyFill="1" applyBorder="1" applyAlignment="1">
      <alignment vertical="center"/>
    </xf>
    <xf numFmtId="38" fontId="14" fillId="0" borderId="33" xfId="2" applyFont="1" applyFill="1" applyBorder="1" applyAlignment="1">
      <alignment vertical="center" shrinkToFit="1"/>
    </xf>
    <xf numFmtId="38" fontId="14" fillId="0" borderId="37" xfId="2" applyFont="1" applyFill="1" applyBorder="1" applyAlignment="1">
      <alignment vertical="center" shrinkToFit="1"/>
    </xf>
    <xf numFmtId="0" fontId="14" fillId="0" borderId="37" xfId="0" applyFont="1" applyFill="1" applyBorder="1" applyAlignment="1">
      <alignment vertical="center" shrinkToFit="1"/>
    </xf>
    <xf numFmtId="0" fontId="14" fillId="0" borderId="14" xfId="0" applyFont="1" applyFill="1" applyBorder="1" applyAlignment="1">
      <alignment vertical="center" shrinkToFit="1"/>
    </xf>
    <xf numFmtId="38" fontId="4" fillId="0" borderId="0" xfId="3" applyFont="1" applyFill="1" applyBorder="1" applyAlignment="1" applyProtection="1">
      <alignment vertical="center"/>
    </xf>
    <xf numFmtId="38" fontId="12" fillId="0" borderId="3" xfId="3" applyFont="1" applyFill="1" applyBorder="1" applyAlignment="1">
      <alignment vertical="center"/>
    </xf>
    <xf numFmtId="38" fontId="29" fillId="0" borderId="19" xfId="3" applyFont="1" applyFill="1" applyBorder="1" applyAlignment="1" applyProtection="1">
      <alignment vertical="center"/>
      <protection locked="0"/>
    </xf>
    <xf numFmtId="38" fontId="2" fillId="0" borderId="4" xfId="3" applyFont="1" applyFill="1" applyBorder="1" applyAlignment="1">
      <alignment horizontal="center" vertical="center"/>
    </xf>
    <xf numFmtId="38" fontId="30" fillId="0" borderId="2" xfId="3" applyFont="1" applyFill="1" applyBorder="1" applyAlignment="1">
      <alignment vertical="center" shrinkToFit="1"/>
    </xf>
    <xf numFmtId="38" fontId="29" fillId="0" borderId="18" xfId="3" applyFont="1" applyFill="1" applyBorder="1" applyAlignment="1" applyProtection="1">
      <alignment vertical="center"/>
      <protection locked="0"/>
    </xf>
    <xf numFmtId="38" fontId="23" fillId="0" borderId="0" xfId="3" applyFont="1" applyFill="1" applyBorder="1" applyAlignment="1" applyProtection="1">
      <alignment horizontal="center" vertical="center"/>
    </xf>
    <xf numFmtId="38" fontId="36" fillId="0" borderId="0" xfId="3" applyFont="1" applyFill="1" applyBorder="1" applyAlignment="1" applyProtection="1">
      <alignment horizontal="left" vertical="center" shrinkToFit="1"/>
    </xf>
    <xf numFmtId="38" fontId="12" fillId="0" borderId="10" xfId="3" applyFont="1" applyFill="1" applyBorder="1" applyAlignment="1">
      <alignment vertical="center"/>
    </xf>
    <xf numFmtId="38" fontId="60" fillId="0" borderId="4" xfId="3" applyFont="1" applyFill="1" applyBorder="1" applyAlignment="1" applyProtection="1">
      <alignment vertical="center"/>
      <protection locked="0"/>
    </xf>
    <xf numFmtId="38" fontId="37" fillId="0" borderId="4" xfId="3" applyFont="1" applyFill="1" applyBorder="1" applyAlignment="1" applyProtection="1">
      <alignment vertical="center"/>
    </xf>
    <xf numFmtId="38" fontId="12" fillId="0" borderId="5" xfId="3" applyFont="1" applyFill="1" applyBorder="1" applyAlignment="1">
      <alignment vertical="center"/>
    </xf>
    <xf numFmtId="38" fontId="37" fillId="0" borderId="0" xfId="3" applyFont="1" applyFill="1" applyBorder="1" applyAlignment="1" applyProtection="1">
      <alignment horizontal="left" vertical="center"/>
    </xf>
    <xf numFmtId="38" fontId="60" fillId="0" borderId="36" xfId="3" applyFont="1" applyFill="1" applyBorder="1" applyAlignment="1" applyProtection="1">
      <alignment vertical="center"/>
      <protection locked="0"/>
    </xf>
    <xf numFmtId="38" fontId="24" fillId="0" borderId="0" xfId="3" applyFont="1" applyFill="1" applyBorder="1" applyAlignment="1" applyProtection="1">
      <alignment vertical="center"/>
    </xf>
    <xf numFmtId="38" fontId="29" fillId="0" borderId="0" xfId="3" applyFont="1" applyFill="1" applyBorder="1" applyAlignment="1" applyProtection="1">
      <alignment vertical="center"/>
    </xf>
    <xf numFmtId="38" fontId="38" fillId="0" borderId="0" xfId="3" applyFont="1" applyFill="1" applyBorder="1" applyAlignment="1" applyProtection="1">
      <alignment vertical="center"/>
    </xf>
    <xf numFmtId="38" fontId="2" fillId="0" borderId="0" xfId="3" applyFont="1" applyFill="1" applyBorder="1" applyAlignment="1" applyProtection="1">
      <alignment vertical="center"/>
    </xf>
    <xf numFmtId="38" fontId="30" fillId="0" borderId="0" xfId="3" applyFont="1" applyFill="1" applyBorder="1" applyAlignment="1" applyProtection="1">
      <alignment vertical="center"/>
    </xf>
    <xf numFmtId="38" fontId="37" fillId="0" borderId="0" xfId="3" applyFont="1" applyFill="1" applyBorder="1" applyAlignment="1" applyProtection="1">
      <alignment vertical="center"/>
    </xf>
    <xf numFmtId="38" fontId="23" fillId="0" borderId="0" xfId="3" applyFont="1" applyFill="1" applyBorder="1" applyAlignment="1" applyProtection="1">
      <alignment vertical="center"/>
    </xf>
    <xf numFmtId="38" fontId="57" fillId="0" borderId="0" xfId="3" applyFont="1" applyFill="1" applyBorder="1" applyAlignment="1" applyProtection="1">
      <alignment vertical="center"/>
    </xf>
    <xf numFmtId="38" fontId="29" fillId="0" borderId="48" xfId="3" applyFont="1" applyFill="1" applyBorder="1" applyAlignment="1" applyProtection="1">
      <alignment vertical="center"/>
      <protection locked="0"/>
    </xf>
    <xf numFmtId="38" fontId="2" fillId="0" borderId="4" xfId="3" applyFont="1" applyFill="1" applyBorder="1" applyAlignment="1">
      <alignment vertical="center"/>
    </xf>
    <xf numFmtId="38" fontId="23" fillId="0" borderId="11" xfId="3" applyFont="1" applyFill="1" applyBorder="1" applyAlignment="1" applyProtection="1">
      <alignment horizontal="center" vertical="center"/>
    </xf>
    <xf numFmtId="38" fontId="37" fillId="0" borderId="10" xfId="3" applyFont="1" applyFill="1" applyBorder="1" applyAlignment="1" applyProtection="1">
      <alignment vertical="center"/>
    </xf>
    <xf numFmtId="38" fontId="23" fillId="0" borderId="5" xfId="3" applyFont="1" applyFill="1" applyBorder="1" applyAlignment="1" applyProtection="1">
      <alignment vertical="center"/>
    </xf>
    <xf numFmtId="38" fontId="89" fillId="0" borderId="3" xfId="3" applyFont="1" applyFill="1" applyBorder="1" applyAlignment="1" applyProtection="1">
      <alignment vertical="center"/>
    </xf>
    <xf numFmtId="38" fontId="2" fillId="0" borderId="0" xfId="3" applyFont="1" applyFill="1" applyBorder="1" applyAlignment="1">
      <alignment vertical="center" shrinkToFit="1"/>
    </xf>
    <xf numFmtId="38" fontId="12" fillId="0" borderId="0" xfId="3" applyFont="1" applyFill="1" applyBorder="1" applyAlignment="1">
      <alignment vertical="center"/>
    </xf>
    <xf numFmtId="38" fontId="60" fillId="0" borderId="0" xfId="3" applyFont="1" applyFill="1" applyBorder="1" applyAlignment="1" applyProtection="1">
      <alignment vertical="center"/>
      <protection locked="0"/>
    </xf>
    <xf numFmtId="38" fontId="4" fillId="0" borderId="0" xfId="3" applyFont="1" applyFill="1" applyBorder="1" applyAlignment="1">
      <alignment horizontal="center" vertical="center" shrinkToFit="1"/>
    </xf>
    <xf numFmtId="38" fontId="60" fillId="0" borderId="0" xfId="3" applyFont="1" applyFill="1" applyBorder="1" applyAlignment="1">
      <alignment vertical="center"/>
    </xf>
    <xf numFmtId="38" fontId="18" fillId="0" borderId="0" xfId="3" applyFont="1" applyFill="1" applyBorder="1" applyAlignment="1">
      <alignment vertical="center"/>
    </xf>
    <xf numFmtId="38" fontId="18" fillId="0" borderId="0" xfId="3" applyFont="1" applyFill="1" applyBorder="1" applyAlignment="1" applyProtection="1">
      <alignment vertical="center"/>
    </xf>
    <xf numFmtId="0" fontId="40" fillId="0" borderId="66" xfId="0" applyFont="1" applyFill="1" applyBorder="1" applyAlignment="1">
      <alignment horizontal="center" vertical="center" shrinkToFit="1"/>
    </xf>
    <xf numFmtId="0" fontId="0" fillId="0" borderId="67" xfId="0" applyFill="1" applyBorder="1" applyAlignment="1">
      <alignment horizontal="center" vertical="center" shrinkToFit="1"/>
    </xf>
    <xf numFmtId="0" fontId="82" fillId="0" borderId="68" xfId="0" applyFont="1" applyFill="1" applyBorder="1" applyAlignment="1">
      <alignment horizontal="center" vertical="center" shrinkToFit="1"/>
    </xf>
    <xf numFmtId="38" fontId="29" fillId="0" borderId="7" xfId="3" applyFont="1" applyFill="1" applyBorder="1" applyAlignment="1" applyProtection="1">
      <alignment vertical="center"/>
      <protection locked="0"/>
    </xf>
    <xf numFmtId="38" fontId="12" fillId="0" borderId="69" xfId="3" applyFont="1" applyFill="1" applyBorder="1" applyAlignment="1">
      <alignment vertical="center"/>
    </xf>
    <xf numFmtId="38" fontId="29" fillId="0" borderId="70" xfId="3" applyFont="1" applyFill="1" applyBorder="1" applyAlignment="1" applyProtection="1">
      <alignment vertical="center"/>
      <protection locked="0"/>
    </xf>
    <xf numFmtId="38" fontId="29" fillId="0" borderId="1" xfId="3" applyFont="1" applyFill="1" applyBorder="1" applyAlignment="1" applyProtection="1">
      <alignment vertical="center"/>
      <protection locked="0"/>
    </xf>
    <xf numFmtId="38" fontId="29" fillId="0" borderId="71" xfId="3" applyFont="1" applyFill="1" applyBorder="1" applyAlignment="1" applyProtection="1">
      <alignment vertical="center"/>
      <protection locked="0"/>
    </xf>
    <xf numFmtId="38" fontId="12" fillId="0" borderId="72" xfId="3" applyFont="1" applyFill="1" applyBorder="1" applyAlignment="1">
      <alignment vertical="center"/>
    </xf>
    <xf numFmtId="38" fontId="29" fillId="0" borderId="6" xfId="3" applyFont="1" applyFill="1" applyBorder="1" applyAlignment="1" applyProtection="1">
      <alignment vertical="center"/>
      <protection locked="0"/>
    </xf>
    <xf numFmtId="38" fontId="29" fillId="0" borderId="73" xfId="3" applyFont="1" applyFill="1" applyBorder="1" applyAlignment="1" applyProtection="1">
      <alignment vertical="center"/>
      <protection locked="0"/>
    </xf>
    <xf numFmtId="38" fontId="29" fillId="0" borderId="46" xfId="3" applyFont="1" applyFill="1" applyBorder="1" applyAlignment="1" applyProtection="1">
      <alignment vertical="center"/>
      <protection locked="0"/>
    </xf>
    <xf numFmtId="38" fontId="12" fillId="0" borderId="74" xfId="3" applyFont="1" applyFill="1" applyBorder="1" applyAlignment="1">
      <alignment vertical="center"/>
    </xf>
    <xf numFmtId="38" fontId="29" fillId="0" borderId="75" xfId="3" applyFont="1" applyFill="1" applyBorder="1" applyAlignment="1" applyProtection="1">
      <alignment vertical="center"/>
      <protection locked="0"/>
    </xf>
    <xf numFmtId="38" fontId="12" fillId="0" borderId="76" xfId="3" applyFont="1" applyFill="1" applyBorder="1" applyAlignment="1">
      <alignment vertical="center"/>
    </xf>
    <xf numFmtId="38" fontId="96" fillId="0" borderId="20" xfId="3" applyFont="1" applyFill="1" applyBorder="1" applyAlignment="1">
      <alignment vertical="center" shrinkToFit="1"/>
    </xf>
    <xf numFmtId="38" fontId="12" fillId="0" borderId="3" xfId="3" applyFont="1" applyFill="1" applyBorder="1" applyAlignment="1" applyProtection="1">
      <alignment vertical="center" shrinkToFit="1"/>
    </xf>
    <xf numFmtId="38" fontId="12" fillId="0" borderId="11" xfId="3" applyFont="1" applyFill="1" applyBorder="1" applyAlignment="1">
      <alignment vertical="center"/>
    </xf>
    <xf numFmtId="38" fontId="12" fillId="0" borderId="67" xfId="3" applyFont="1" applyFill="1" applyBorder="1" applyAlignment="1">
      <alignment vertical="center"/>
    </xf>
    <xf numFmtId="38" fontId="29" fillId="0" borderId="68" xfId="3" applyFont="1" applyFill="1" applyBorder="1" applyAlignment="1" applyProtection="1">
      <alignment vertical="center"/>
      <protection locked="0"/>
    </xf>
    <xf numFmtId="0" fontId="2" fillId="0" borderId="12" xfId="0" applyFont="1" applyFill="1" applyBorder="1" applyAlignment="1">
      <alignment vertical="center"/>
    </xf>
    <xf numFmtId="38" fontId="29" fillId="0" borderId="39" xfId="3" applyFont="1" applyFill="1" applyBorder="1" applyAlignment="1" applyProtection="1">
      <alignment vertical="center"/>
      <protection locked="0"/>
    </xf>
    <xf numFmtId="38" fontId="12" fillId="0" borderId="10" xfId="2" applyFont="1" applyFill="1" applyBorder="1" applyAlignment="1">
      <alignment horizontal="center" vertical="center"/>
    </xf>
    <xf numFmtId="0" fontId="23" fillId="0" borderId="38" xfId="0" applyFont="1" applyFill="1" applyBorder="1" applyAlignment="1">
      <alignment vertical="center"/>
    </xf>
    <xf numFmtId="0" fontId="58" fillId="0" borderId="4" xfId="0" applyFont="1" applyFill="1" applyBorder="1" applyAlignment="1">
      <alignment vertical="center" textRotation="255"/>
    </xf>
    <xf numFmtId="0" fontId="76" fillId="0" borderId="2" xfId="0" applyFont="1" applyFill="1" applyBorder="1" applyAlignment="1">
      <alignment horizontal="center" vertical="center"/>
    </xf>
    <xf numFmtId="0" fontId="10" fillId="0" borderId="4" xfId="0" applyFont="1" applyFill="1" applyBorder="1" applyAlignment="1">
      <alignment horizontal="center" vertical="center" shrinkToFit="1"/>
    </xf>
    <xf numFmtId="0" fontId="31" fillId="0" borderId="2" xfId="0" applyFont="1" applyFill="1" applyBorder="1" applyAlignment="1">
      <alignment vertical="center" shrinkToFit="1"/>
    </xf>
    <xf numFmtId="0" fontId="0" fillId="0" borderId="4" xfId="0" applyFont="1" applyFill="1" applyBorder="1" applyAlignment="1">
      <alignment horizontal="center" vertical="center"/>
    </xf>
    <xf numFmtId="38" fontId="0" fillId="0" borderId="0" xfId="0" applyNumberFormat="1" applyFont="1" applyFill="1" applyBorder="1" applyAlignment="1" applyProtection="1">
      <alignment vertical="center"/>
    </xf>
    <xf numFmtId="0" fontId="0" fillId="0" borderId="0" xfId="0" applyFont="1" applyFill="1" applyAlignment="1">
      <alignment vertical="center"/>
    </xf>
    <xf numFmtId="0" fontId="72" fillId="0" borderId="0" xfId="0" applyFont="1" applyFill="1" applyAlignment="1">
      <alignment vertical="center"/>
    </xf>
    <xf numFmtId="0" fontId="72" fillId="0" borderId="0" xfId="0" applyFont="1" applyFill="1" applyAlignment="1">
      <alignment horizontal="distributed" vertical="center"/>
    </xf>
    <xf numFmtId="0" fontId="2" fillId="0" borderId="4" xfId="0" applyFont="1" applyFill="1" applyBorder="1" applyAlignment="1" applyProtection="1">
      <alignment vertical="center" shrinkToFit="1"/>
    </xf>
    <xf numFmtId="38" fontId="96" fillId="0" borderId="12" xfId="2" applyFont="1" applyFill="1" applyBorder="1" applyAlignment="1" applyProtection="1">
      <alignment vertical="center"/>
    </xf>
    <xf numFmtId="38" fontId="12" fillId="0" borderId="0" xfId="3" applyFont="1" applyFill="1" applyAlignment="1">
      <alignment vertical="center"/>
    </xf>
    <xf numFmtId="38" fontId="106" fillId="0" borderId="3" xfId="3" applyFont="1" applyFill="1" applyBorder="1" applyAlignment="1">
      <alignment vertical="center"/>
    </xf>
    <xf numFmtId="0" fontId="107" fillId="0" borderId="2" xfId="0" applyFont="1" applyFill="1" applyBorder="1" applyAlignment="1">
      <alignment horizontal="center" vertical="center"/>
    </xf>
    <xf numFmtId="0" fontId="107" fillId="0" borderId="4" xfId="0" applyFont="1" applyFill="1" applyBorder="1" applyAlignment="1">
      <alignment vertical="center" shrinkToFit="1"/>
    </xf>
    <xf numFmtId="0" fontId="98" fillId="0" borderId="2" xfId="0" applyFont="1" applyFill="1" applyBorder="1" applyAlignment="1">
      <alignment vertical="center"/>
    </xf>
    <xf numFmtId="0" fontId="105" fillId="0" borderId="4" xfId="0" applyFont="1" applyFill="1" applyBorder="1" applyAlignment="1">
      <alignment horizontal="center" vertical="center" shrinkToFit="1"/>
    </xf>
    <xf numFmtId="0" fontId="110" fillId="0" borderId="4" xfId="0" applyFont="1" applyFill="1" applyBorder="1" applyAlignment="1">
      <alignment vertical="center"/>
    </xf>
    <xf numFmtId="0" fontId="110" fillId="0" borderId="2" xfId="0" applyFont="1" applyFill="1" applyBorder="1" applyAlignment="1">
      <alignment vertical="center"/>
    </xf>
    <xf numFmtId="0" fontId="107" fillId="0" borderId="3" xfId="0" applyFont="1" applyFill="1" applyBorder="1" applyAlignment="1">
      <alignment horizontal="center" vertical="center"/>
    </xf>
    <xf numFmtId="38" fontId="109" fillId="0" borderId="10" xfId="3" applyFont="1" applyFill="1" applyBorder="1" applyAlignment="1" applyProtection="1">
      <alignment vertical="center"/>
    </xf>
    <xf numFmtId="0" fontId="105" fillId="0" borderId="10" xfId="0" applyFont="1" applyFill="1" applyBorder="1" applyAlignment="1">
      <alignment horizontal="center" vertical="center" shrinkToFit="1"/>
    </xf>
    <xf numFmtId="38" fontId="105" fillId="0" borderId="4" xfId="3" applyFont="1" applyFill="1" applyBorder="1" applyAlignment="1">
      <alignment horizontal="center" vertical="center" shrinkToFit="1"/>
    </xf>
    <xf numFmtId="38" fontId="108" fillId="0" borderId="12" xfId="3" applyFont="1" applyFill="1" applyBorder="1" applyAlignment="1" applyProtection="1">
      <alignment vertical="center"/>
      <protection locked="0"/>
    </xf>
    <xf numFmtId="38" fontId="33" fillId="0" borderId="3" xfId="3" applyFont="1" applyFill="1" applyBorder="1" applyAlignment="1">
      <alignment vertical="center" shrinkToFit="1"/>
    </xf>
    <xf numFmtId="0" fontId="33" fillId="0" borderId="3" xfId="0" applyFont="1" applyFill="1" applyBorder="1" applyAlignment="1">
      <alignment vertical="center" shrinkToFit="1"/>
    </xf>
    <xf numFmtId="38" fontId="33" fillId="0" borderId="3" xfId="3" applyFont="1" applyFill="1" applyBorder="1" applyAlignment="1">
      <alignment horizontal="right" vertical="center" shrinkToFit="1"/>
    </xf>
    <xf numFmtId="38" fontId="33" fillId="0" borderId="26" xfId="3" applyFont="1" applyFill="1" applyBorder="1" applyAlignment="1">
      <alignment vertical="center" shrinkToFit="1"/>
    </xf>
    <xf numFmtId="38" fontId="33" fillId="0" borderId="3" xfId="3" applyFont="1" applyFill="1" applyBorder="1" applyAlignment="1">
      <alignment vertical="center"/>
    </xf>
    <xf numFmtId="38" fontId="33" fillId="0" borderId="0" xfId="3" applyFont="1" applyFill="1" applyBorder="1" applyAlignment="1">
      <alignment vertical="center"/>
    </xf>
    <xf numFmtId="38" fontId="0" fillId="0" borderId="3" xfId="3" applyFont="1" applyFill="1" applyBorder="1" applyAlignment="1">
      <alignment vertical="center"/>
    </xf>
    <xf numFmtId="38" fontId="0" fillId="0" borderId="0" xfId="3" applyFont="1" applyFill="1" applyBorder="1" applyAlignment="1">
      <alignment vertical="center"/>
    </xf>
    <xf numFmtId="38" fontId="0" fillId="0" borderId="5" xfId="3" applyFont="1" applyFill="1" applyBorder="1" applyAlignment="1">
      <alignment vertical="center"/>
    </xf>
    <xf numFmtId="38" fontId="33" fillId="0" borderId="5" xfId="3" applyFont="1" applyFill="1" applyBorder="1" applyAlignment="1">
      <alignment vertical="center"/>
    </xf>
    <xf numFmtId="38" fontId="33" fillId="0" borderId="3" xfId="3" applyFont="1" applyFill="1" applyBorder="1" applyAlignment="1">
      <alignment horizontal="right" vertical="center"/>
    </xf>
    <xf numFmtId="38" fontId="33" fillId="0" borderId="11" xfId="3" applyFont="1" applyFill="1" applyBorder="1" applyAlignment="1">
      <alignment horizontal="right" vertical="center"/>
    </xf>
    <xf numFmtId="38" fontId="33" fillId="0" borderId="26" xfId="3" applyFont="1" applyFill="1" applyBorder="1" applyAlignment="1">
      <alignment vertical="center"/>
    </xf>
    <xf numFmtId="38" fontId="33" fillId="0" borderId="11" xfId="3" applyFont="1" applyFill="1" applyBorder="1" applyAlignment="1">
      <alignment vertical="center"/>
    </xf>
    <xf numFmtId="38" fontId="98" fillId="0" borderId="0" xfId="3" applyFont="1" applyFill="1" applyBorder="1" applyAlignment="1">
      <alignment vertical="center"/>
    </xf>
    <xf numFmtId="38" fontId="111" fillId="0" borderId="18" xfId="2" applyFont="1" applyFill="1" applyBorder="1" applyAlignment="1" applyProtection="1">
      <alignment vertical="center"/>
      <protection locked="0"/>
    </xf>
    <xf numFmtId="38" fontId="111" fillId="0" borderId="22" xfId="2" applyFont="1" applyFill="1" applyBorder="1" applyAlignment="1" applyProtection="1">
      <alignment vertical="center"/>
      <protection locked="0"/>
    </xf>
    <xf numFmtId="38" fontId="111" fillId="0" borderId="22" xfId="3" applyFont="1" applyFill="1" applyBorder="1" applyAlignment="1" applyProtection="1">
      <alignment vertical="center"/>
      <protection locked="0"/>
    </xf>
    <xf numFmtId="38" fontId="111" fillId="0" borderId="15" xfId="2" applyFont="1" applyFill="1" applyBorder="1" applyAlignment="1" applyProtection="1">
      <alignment vertical="center"/>
      <protection locked="0"/>
    </xf>
    <xf numFmtId="0" fontId="10" fillId="0" borderId="77" xfId="0" applyFont="1" applyFill="1" applyBorder="1" applyAlignment="1">
      <alignment horizontal="center" vertical="center"/>
    </xf>
    <xf numFmtId="38" fontId="4" fillId="0" borderId="4" xfId="3" applyFont="1" applyFill="1" applyBorder="1" applyAlignment="1">
      <alignment vertical="center" shrinkToFit="1"/>
    </xf>
    <xf numFmtId="0" fontId="23" fillId="0" borderId="33" xfId="0" applyFont="1" applyFill="1" applyBorder="1" applyAlignment="1">
      <alignment vertical="center"/>
    </xf>
    <xf numFmtId="0" fontId="23" fillId="0" borderId="11" xfId="0" applyFont="1" applyFill="1" applyBorder="1" applyAlignment="1">
      <alignment vertical="center"/>
    </xf>
    <xf numFmtId="0" fontId="10" fillId="0" borderId="37" xfId="0" applyFont="1" applyFill="1" applyBorder="1" applyAlignment="1">
      <alignment horizontal="center" vertical="center" shrinkToFit="1"/>
    </xf>
    <xf numFmtId="38" fontId="100" fillId="0" borderId="0" xfId="2" applyFont="1" applyFill="1" applyBorder="1" applyAlignment="1" applyProtection="1">
      <alignment vertical="center"/>
    </xf>
    <xf numFmtId="0" fontId="23" fillId="0" borderId="28" xfId="0" applyFont="1" applyFill="1" applyBorder="1" applyAlignment="1" applyProtection="1">
      <alignment vertical="center"/>
    </xf>
    <xf numFmtId="0" fontId="2" fillId="0" borderId="37" xfId="0" applyFont="1" applyFill="1" applyBorder="1" applyAlignment="1">
      <alignment vertical="center" shrinkToFit="1"/>
    </xf>
    <xf numFmtId="38" fontId="14" fillId="0" borderId="0" xfId="0" applyNumberFormat="1" applyFont="1" applyFill="1" applyBorder="1" applyAlignment="1">
      <alignment vertical="center"/>
    </xf>
    <xf numFmtId="0" fontId="100" fillId="0" borderId="0" xfId="0" applyFont="1" applyFill="1" applyBorder="1" applyAlignment="1" applyProtection="1">
      <alignment vertical="center"/>
    </xf>
    <xf numFmtId="0" fontId="2" fillId="0" borderId="14" xfId="0" applyFont="1" applyFill="1" applyBorder="1" applyAlignment="1">
      <alignment vertical="center" shrinkToFit="1"/>
    </xf>
    <xf numFmtId="38" fontId="14" fillId="0" borderId="5" xfId="0" applyNumberFormat="1" applyFont="1" applyFill="1" applyBorder="1" applyAlignment="1">
      <alignment vertical="center"/>
    </xf>
    <xf numFmtId="38" fontId="61" fillId="0" borderId="5" xfId="2" applyFont="1" applyFill="1" applyBorder="1" applyAlignment="1">
      <alignment vertical="center"/>
    </xf>
    <xf numFmtId="0" fontId="100" fillId="0" borderId="5" xfId="0" applyFont="1" applyFill="1" applyBorder="1" applyAlignment="1" applyProtection="1">
      <alignment vertical="center"/>
    </xf>
    <xf numFmtId="0" fontId="23" fillId="0" borderId="31" xfId="0" applyFont="1" applyFill="1" applyBorder="1" applyAlignment="1" applyProtection="1">
      <alignment vertical="center"/>
    </xf>
    <xf numFmtId="0" fontId="2" fillId="0" borderId="37" xfId="0" applyFont="1" applyFill="1" applyBorder="1" applyAlignment="1">
      <alignment horizontal="center" vertical="center"/>
    </xf>
    <xf numFmtId="0" fontId="100" fillId="0" borderId="0" xfId="0" applyFont="1" applyFill="1" applyBorder="1" applyAlignment="1">
      <alignment vertical="center"/>
    </xf>
    <xf numFmtId="0" fontId="48" fillId="0" borderId="0" xfId="0" applyFont="1" applyFill="1" applyBorder="1" applyAlignment="1">
      <alignment horizontal="center" vertical="center"/>
    </xf>
    <xf numFmtId="38" fontId="87" fillId="0" borderId="0" xfId="2" applyFont="1" applyFill="1" applyBorder="1" applyAlignment="1" applyProtection="1">
      <alignment vertical="center"/>
    </xf>
    <xf numFmtId="0" fontId="4" fillId="0" borderId="28"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5" xfId="0" applyFont="1" applyFill="1" applyBorder="1" applyAlignment="1">
      <alignment vertical="center"/>
    </xf>
    <xf numFmtId="0" fontId="48" fillId="0" borderId="5" xfId="0" applyFont="1" applyFill="1" applyBorder="1" applyAlignment="1">
      <alignment horizontal="center" vertical="center"/>
    </xf>
    <xf numFmtId="38" fontId="61" fillId="0" borderId="5" xfId="2" applyFont="1" applyFill="1" applyBorder="1" applyAlignment="1" applyProtection="1">
      <alignment vertical="center"/>
      <protection locked="0"/>
    </xf>
    <xf numFmtId="38" fontId="37" fillId="0" borderId="5" xfId="2" applyFont="1" applyFill="1" applyBorder="1" applyAlignment="1" applyProtection="1">
      <alignment vertical="center"/>
    </xf>
    <xf numFmtId="0" fontId="4" fillId="0" borderId="31" xfId="0" applyFont="1" applyFill="1" applyBorder="1" applyAlignment="1">
      <alignment horizontal="center" vertical="center"/>
    </xf>
    <xf numFmtId="38" fontId="60" fillId="0" borderId="5" xfId="3" applyFont="1" applyFill="1" applyBorder="1" applyAlignment="1" applyProtection="1">
      <alignment vertical="center"/>
      <protection locked="0"/>
    </xf>
    <xf numFmtId="38" fontId="12" fillId="0" borderId="7" xfId="3" applyFont="1" applyFill="1" applyBorder="1" applyAlignment="1">
      <alignment vertical="center"/>
    </xf>
    <xf numFmtId="38" fontId="60" fillId="0" borderId="38" xfId="3" applyFont="1" applyFill="1" applyBorder="1" applyAlignment="1" applyProtection="1">
      <alignment vertical="center"/>
      <protection locked="0"/>
    </xf>
    <xf numFmtId="38" fontId="12" fillId="0" borderId="16" xfId="3" applyFont="1" applyFill="1" applyBorder="1" applyAlignment="1">
      <alignment vertical="center"/>
    </xf>
    <xf numFmtId="38" fontId="60" fillId="0" borderId="28" xfId="3" applyFont="1" applyFill="1" applyBorder="1" applyAlignment="1" applyProtection="1">
      <alignment vertical="center"/>
      <protection locked="0"/>
    </xf>
    <xf numFmtId="38" fontId="60" fillId="0" borderId="31" xfId="3" applyFont="1" applyFill="1" applyBorder="1" applyAlignment="1" applyProtection="1">
      <alignment vertical="center"/>
      <protection locked="0"/>
    </xf>
    <xf numFmtId="38" fontId="29" fillId="0" borderId="38" xfId="3" applyFont="1" applyFill="1" applyBorder="1" applyAlignment="1" applyProtection="1">
      <alignment vertical="center"/>
      <protection locked="0"/>
    </xf>
    <xf numFmtId="0" fontId="14" fillId="0" borderId="33" xfId="0" applyFont="1" applyFill="1" applyBorder="1" applyAlignment="1">
      <alignment vertical="center"/>
    </xf>
    <xf numFmtId="0" fontId="14" fillId="0" borderId="37" xfId="0" applyFont="1" applyFill="1" applyBorder="1" applyAlignment="1">
      <alignment vertical="center"/>
    </xf>
    <xf numFmtId="0" fontId="14" fillId="0" borderId="14" xfId="0" applyFont="1" applyFill="1" applyBorder="1" applyAlignment="1">
      <alignment vertical="center"/>
    </xf>
    <xf numFmtId="0" fontId="40" fillId="0" borderId="0" xfId="0" applyFont="1" applyFill="1" applyBorder="1" applyAlignment="1">
      <alignment vertical="center" shrinkToFit="1"/>
    </xf>
    <xf numFmtId="38" fontId="33" fillId="0" borderId="78" xfId="3" applyFont="1" applyFill="1" applyBorder="1" applyAlignment="1">
      <alignment vertical="center"/>
    </xf>
    <xf numFmtId="38" fontId="29" fillId="0" borderId="79" xfId="3" applyFont="1" applyFill="1" applyBorder="1" applyAlignment="1" applyProtection="1">
      <alignment vertical="center"/>
      <protection locked="0"/>
    </xf>
    <xf numFmtId="38" fontId="33" fillId="0" borderId="80" xfId="3" applyFont="1" applyFill="1" applyBorder="1" applyAlignment="1">
      <alignment vertical="center"/>
    </xf>
    <xf numFmtId="0" fontId="97" fillId="0" borderId="81" xfId="0" applyFont="1" applyFill="1" applyBorder="1" applyAlignment="1">
      <alignment vertical="center"/>
    </xf>
    <xf numFmtId="0" fontId="33" fillId="0" borderId="82" xfId="0" applyFont="1" applyFill="1" applyBorder="1" applyAlignment="1">
      <alignment vertical="center"/>
    </xf>
    <xf numFmtId="0" fontId="97" fillId="0" borderId="83" xfId="0" applyFont="1" applyFill="1" applyBorder="1" applyAlignment="1">
      <alignment vertical="center"/>
    </xf>
    <xf numFmtId="38" fontId="14" fillId="0" borderId="34" xfId="3" applyFont="1" applyFill="1" applyBorder="1" applyAlignment="1">
      <alignment vertical="center"/>
    </xf>
    <xf numFmtId="38" fontId="33" fillId="0" borderId="84" xfId="3" applyFont="1" applyFill="1" applyBorder="1" applyAlignment="1">
      <alignment vertical="center" shrinkToFit="1"/>
    </xf>
    <xf numFmtId="38" fontId="33" fillId="0" borderId="78" xfId="3" applyFont="1" applyFill="1" applyBorder="1" applyAlignment="1">
      <alignment vertical="center" shrinkToFit="1"/>
    </xf>
    <xf numFmtId="38" fontId="33" fillId="0" borderId="80" xfId="3" applyFont="1" applyFill="1" applyBorder="1" applyAlignment="1">
      <alignment vertical="center" shrinkToFit="1"/>
    </xf>
    <xf numFmtId="38" fontId="33" fillId="0" borderId="82" xfId="3" applyFont="1" applyFill="1" applyBorder="1" applyAlignment="1">
      <alignment vertical="center" shrinkToFit="1"/>
    </xf>
    <xf numFmtId="38" fontId="29" fillId="0" borderId="79" xfId="3" applyFont="1" applyFill="1" applyBorder="1" applyAlignment="1" applyProtection="1">
      <alignment vertical="center" shrinkToFit="1"/>
      <protection locked="0"/>
    </xf>
    <xf numFmtId="0" fontId="97" fillId="0" borderId="81" xfId="0" applyFont="1" applyFill="1" applyBorder="1" applyAlignment="1">
      <alignment vertical="center" shrinkToFit="1"/>
    </xf>
    <xf numFmtId="0" fontId="97" fillId="0" borderId="85" xfId="0" applyFont="1" applyFill="1" applyBorder="1" applyAlignment="1">
      <alignment vertical="center" shrinkToFit="1"/>
    </xf>
    <xf numFmtId="0" fontId="14" fillId="0" borderId="37" xfId="0" applyFont="1" applyFill="1" applyBorder="1" applyAlignment="1">
      <alignment horizontal="left" vertical="center"/>
    </xf>
    <xf numFmtId="0" fontId="4" fillId="0" borderId="60" xfId="0" applyFont="1" applyFill="1" applyBorder="1" applyAlignment="1">
      <alignment vertical="center" shrinkToFit="1"/>
    </xf>
    <xf numFmtId="0" fontId="32" fillId="0" borderId="2" xfId="0" applyFont="1" applyFill="1" applyBorder="1" applyAlignment="1" applyProtection="1">
      <alignment vertical="center"/>
    </xf>
    <xf numFmtId="38" fontId="40" fillId="0" borderId="3" xfId="3" applyFont="1" applyFill="1" applyBorder="1" applyAlignment="1">
      <alignment vertical="center" shrinkToFit="1"/>
    </xf>
    <xf numFmtId="38" fontId="29" fillId="0" borderId="20" xfId="3" applyFont="1" applyFill="1" applyBorder="1" applyAlignment="1" applyProtection="1">
      <alignment vertical="center" shrinkToFit="1"/>
      <protection locked="0"/>
    </xf>
    <xf numFmtId="0" fontId="4" fillId="0" borderId="60" xfId="0" applyFont="1" applyFill="1" applyBorder="1" applyAlignment="1">
      <alignment vertical="center"/>
    </xf>
    <xf numFmtId="38" fontId="40" fillId="0" borderId="5" xfId="3" applyFont="1" applyFill="1" applyBorder="1" applyAlignment="1">
      <alignment vertical="center" shrinkToFit="1"/>
    </xf>
    <xf numFmtId="0" fontId="29" fillId="0" borderId="24" xfId="0" applyFont="1" applyFill="1" applyBorder="1" applyAlignment="1">
      <alignment vertical="center"/>
    </xf>
    <xf numFmtId="0" fontId="4" fillId="0" borderId="1" xfId="0" applyFont="1" applyFill="1" applyBorder="1" applyAlignment="1" applyProtection="1">
      <alignment vertical="center" shrinkToFit="1"/>
    </xf>
    <xf numFmtId="0" fontId="32" fillId="0" borderId="2" xfId="0" applyFont="1" applyFill="1" applyBorder="1" applyAlignment="1">
      <alignment vertical="center"/>
    </xf>
    <xf numFmtId="38" fontId="40" fillId="0" borderId="3" xfId="3" applyFont="1" applyFill="1" applyBorder="1" applyAlignment="1" applyProtection="1">
      <alignment vertical="center"/>
    </xf>
    <xf numFmtId="38" fontId="29" fillId="0" borderId="24" xfId="3" applyFont="1" applyFill="1" applyBorder="1" applyAlignment="1" applyProtection="1">
      <alignment vertical="center" shrinkToFit="1"/>
      <protection locked="0"/>
    </xf>
    <xf numFmtId="38" fontId="29" fillId="0" borderId="58" xfId="3" applyFont="1" applyFill="1" applyBorder="1" applyAlignment="1" applyProtection="1">
      <alignment vertical="center" shrinkToFit="1"/>
      <protection locked="0"/>
    </xf>
    <xf numFmtId="38" fontId="29" fillId="0" borderId="49" xfId="3" applyFont="1" applyFill="1" applyBorder="1" applyAlignment="1" applyProtection="1">
      <alignment vertical="center" shrinkToFit="1"/>
      <protection locked="0"/>
    </xf>
    <xf numFmtId="0" fontId="32" fillId="0" borderId="2" xfId="0" applyFont="1" applyFill="1" applyBorder="1" applyAlignment="1">
      <alignment horizontal="left" vertical="center"/>
    </xf>
    <xf numFmtId="38" fontId="4" fillId="0" borderId="10" xfId="3" applyFont="1" applyFill="1" applyBorder="1" applyAlignment="1">
      <alignment vertical="center" shrinkToFit="1"/>
    </xf>
    <xf numFmtId="38" fontId="40" fillId="0" borderId="11" xfId="3" applyFont="1" applyFill="1" applyBorder="1" applyAlignment="1">
      <alignment vertical="center" shrinkToFit="1"/>
    </xf>
    <xf numFmtId="0" fontId="40" fillId="0" borderId="5" xfId="0" applyFont="1" applyFill="1" applyBorder="1" applyAlignment="1">
      <alignment vertical="center" shrinkToFit="1"/>
    </xf>
    <xf numFmtId="0" fontId="32" fillId="0" borderId="37" xfId="0" applyFont="1" applyFill="1" applyBorder="1" applyAlignment="1">
      <alignment vertical="center"/>
    </xf>
    <xf numFmtId="38" fontId="4" fillId="0" borderId="60" xfId="3" applyFont="1" applyFill="1" applyBorder="1" applyAlignment="1">
      <alignment vertical="center" shrinkToFit="1"/>
    </xf>
    <xf numFmtId="38" fontId="40" fillId="0" borderId="59" xfId="3" applyFont="1" applyFill="1" applyBorder="1" applyAlignment="1">
      <alignment vertical="center"/>
    </xf>
    <xf numFmtId="38" fontId="29" fillId="0" borderId="8" xfId="3" applyFont="1" applyFill="1" applyBorder="1" applyAlignment="1" applyProtection="1">
      <alignment vertical="center"/>
      <protection locked="0"/>
    </xf>
    <xf numFmtId="38" fontId="4" fillId="0" borderId="14" xfId="3" applyFont="1" applyFill="1" applyBorder="1" applyAlignment="1">
      <alignment vertical="center" shrinkToFit="1"/>
    </xf>
    <xf numFmtId="38" fontId="40" fillId="0" borderId="5" xfId="3" applyFont="1" applyFill="1" applyBorder="1" applyAlignment="1">
      <alignment vertical="center"/>
    </xf>
    <xf numFmtId="38" fontId="32" fillId="0" borderId="14" xfId="3" applyFont="1" applyFill="1" applyBorder="1" applyAlignment="1">
      <alignment horizontal="left" vertical="center"/>
    </xf>
    <xf numFmtId="38" fontId="32" fillId="0" borderId="2" xfId="3" applyFont="1" applyFill="1" applyBorder="1" applyAlignment="1">
      <alignment horizontal="left" vertical="center"/>
    </xf>
    <xf numFmtId="38" fontId="14" fillId="0" borderId="14" xfId="3" applyFont="1" applyFill="1" applyBorder="1" applyAlignment="1">
      <alignment vertical="center"/>
    </xf>
    <xf numFmtId="38" fontId="14" fillId="0" borderId="12" xfId="2" applyFont="1" applyFill="1" applyBorder="1" applyAlignment="1">
      <alignment vertical="center"/>
    </xf>
    <xf numFmtId="0" fontId="0" fillId="0" borderId="0" xfId="0"/>
    <xf numFmtId="0" fontId="115" fillId="0" borderId="0" xfId="0" applyFont="1" applyAlignment="1">
      <alignment horizontal="center" vertical="center"/>
    </xf>
    <xf numFmtId="38" fontId="29" fillId="0" borderId="18" xfId="2" applyFont="1" applyFill="1" applyBorder="1" applyAlignment="1" applyProtection="1">
      <alignment vertical="center" shrinkToFit="1"/>
      <protection locked="0"/>
    </xf>
    <xf numFmtId="38" fontId="29" fillId="0" borderId="19" xfId="2" applyFont="1" applyFill="1" applyBorder="1" applyAlignment="1" applyProtection="1">
      <alignment vertical="center" shrinkToFit="1"/>
      <protection locked="0"/>
    </xf>
    <xf numFmtId="38" fontId="29" fillId="0" borderId="48" xfId="2" applyFont="1" applyFill="1" applyBorder="1" applyAlignment="1" applyProtection="1">
      <alignment vertical="center" shrinkToFit="1"/>
      <protection locked="0"/>
    </xf>
    <xf numFmtId="38" fontId="29" fillId="0" borderId="19" xfId="3" applyFont="1" applyFill="1" applyBorder="1" applyAlignment="1" applyProtection="1">
      <alignment vertical="center" shrinkToFit="1"/>
      <protection locked="0"/>
    </xf>
    <xf numFmtId="38" fontId="29" fillId="0" borderId="22" xfId="2" applyFont="1" applyFill="1" applyBorder="1" applyAlignment="1" applyProtection="1">
      <alignment vertical="center" shrinkToFit="1"/>
      <protection locked="0"/>
    </xf>
    <xf numFmtId="38" fontId="29" fillId="0" borderId="19" xfId="2" applyFont="1" applyFill="1" applyBorder="1" applyAlignment="1" applyProtection="1">
      <alignment vertical="center"/>
      <protection locked="0"/>
    </xf>
    <xf numFmtId="38" fontId="29" fillId="0" borderId="18" xfId="2" applyFont="1" applyFill="1" applyBorder="1" applyAlignment="1" applyProtection="1">
      <alignment vertical="center"/>
      <protection locked="0"/>
    </xf>
    <xf numFmtId="38" fontId="29" fillId="0" borderId="24" xfId="2" applyFont="1" applyFill="1" applyBorder="1" applyAlignment="1" applyProtection="1">
      <alignment vertical="center"/>
      <protection locked="0"/>
    </xf>
    <xf numFmtId="38" fontId="29" fillId="0" borderId="22" xfId="2" applyFont="1" applyFill="1" applyBorder="1" applyAlignment="1" applyProtection="1">
      <alignment vertical="center"/>
      <protection locked="0"/>
    </xf>
    <xf numFmtId="0" fontId="30" fillId="0" borderId="2" xfId="0" applyFont="1" applyFill="1" applyBorder="1" applyAlignment="1" applyProtection="1">
      <alignment vertical="center" shrinkToFit="1"/>
    </xf>
    <xf numFmtId="38" fontId="12" fillId="0" borderId="3" xfId="3" applyFont="1" applyFill="1" applyBorder="1" applyAlignment="1" applyProtection="1">
      <alignment vertical="center"/>
    </xf>
    <xf numFmtId="38" fontId="30" fillId="0" borderId="2" xfId="3" applyFont="1" applyFill="1" applyBorder="1" applyAlignment="1" applyProtection="1">
      <alignment vertical="center" shrinkToFit="1"/>
    </xf>
    <xf numFmtId="0" fontId="14" fillId="0" borderId="14" xfId="0" applyFont="1" applyFill="1" applyBorder="1" applyAlignment="1" applyProtection="1">
      <alignment horizontal="center" vertical="center"/>
    </xf>
    <xf numFmtId="38" fontId="12" fillId="0" borderId="5" xfId="3" applyFont="1" applyFill="1" applyBorder="1" applyAlignment="1" applyProtection="1">
      <alignment vertical="center"/>
    </xf>
    <xf numFmtId="0" fontId="30" fillId="0" borderId="12" xfId="0" applyFont="1" applyFill="1" applyBorder="1" applyAlignment="1" applyProtection="1">
      <alignment vertical="center" shrinkToFit="1"/>
    </xf>
    <xf numFmtId="38" fontId="22" fillId="0" borderId="20" xfId="3" applyFont="1" applyFill="1" applyBorder="1" applyAlignment="1" applyProtection="1">
      <alignment vertical="center"/>
    </xf>
    <xf numFmtId="0" fontId="37" fillId="0" borderId="3" xfId="0" applyFont="1" applyFill="1" applyBorder="1" applyAlignment="1" applyProtection="1">
      <alignment vertical="center"/>
      <protection locked="0"/>
    </xf>
    <xf numFmtId="38" fontId="37" fillId="0" borderId="3" xfId="3" applyFont="1" applyFill="1" applyBorder="1" applyAlignment="1" applyProtection="1">
      <alignment vertical="center"/>
      <protection locked="0"/>
    </xf>
    <xf numFmtId="38" fontId="37" fillId="0" borderId="5" xfId="3" applyFont="1" applyFill="1" applyBorder="1" applyAlignment="1" applyProtection="1">
      <alignment vertical="center"/>
      <protection locked="0"/>
    </xf>
    <xf numFmtId="38" fontId="87" fillId="0" borderId="3" xfId="3" applyFont="1" applyFill="1" applyBorder="1" applyAlignment="1" applyProtection="1">
      <alignment vertical="center"/>
      <protection locked="0"/>
    </xf>
    <xf numFmtId="38" fontId="37" fillId="0" borderId="10" xfId="3" applyFont="1" applyFill="1" applyBorder="1" applyAlignment="1" applyProtection="1">
      <alignment vertical="center"/>
      <protection locked="0"/>
    </xf>
    <xf numFmtId="0" fontId="38" fillId="0" borderId="60" xfId="0" applyFont="1" applyFill="1" applyBorder="1" applyAlignment="1" applyProtection="1">
      <alignment vertical="center"/>
      <protection locked="0"/>
    </xf>
    <xf numFmtId="38" fontId="38" fillId="0" borderId="31" xfId="2" applyFont="1" applyFill="1" applyBorder="1" applyAlignment="1" applyProtection="1">
      <alignment vertical="center"/>
      <protection locked="0"/>
    </xf>
    <xf numFmtId="38" fontId="38" fillId="0" borderId="10" xfId="2" applyFont="1" applyFill="1" applyBorder="1" applyAlignment="1" applyProtection="1">
      <alignment vertical="center"/>
      <protection locked="0"/>
    </xf>
    <xf numFmtId="0" fontId="38" fillId="0" borderId="10" xfId="0" applyFont="1" applyFill="1" applyBorder="1" applyAlignment="1" applyProtection="1">
      <alignment vertical="center"/>
      <protection locked="0"/>
    </xf>
    <xf numFmtId="0" fontId="38" fillId="0" borderId="38" xfId="0" applyFont="1" applyFill="1" applyBorder="1" applyAlignment="1" applyProtection="1">
      <alignment vertical="center"/>
      <protection locked="0"/>
    </xf>
    <xf numFmtId="0" fontId="37" fillId="0" borderId="10" xfId="0" applyFont="1" applyFill="1" applyBorder="1" applyAlignment="1" applyProtection="1">
      <alignment vertical="center"/>
      <protection locked="0"/>
    </xf>
    <xf numFmtId="38" fontId="38" fillId="0" borderId="10" xfId="2" applyFont="1" applyFill="1" applyBorder="1" applyAlignment="1" applyProtection="1">
      <alignment vertical="center" shrinkToFit="1"/>
      <protection locked="0"/>
    </xf>
    <xf numFmtId="38" fontId="38" fillId="0" borderId="10" xfId="3" applyFont="1" applyFill="1" applyBorder="1" applyAlignment="1" applyProtection="1">
      <alignment vertical="center"/>
      <protection locked="0"/>
    </xf>
    <xf numFmtId="38" fontId="23" fillId="0" borderId="10" xfId="2" applyFont="1" applyFill="1" applyBorder="1" applyAlignment="1" applyProtection="1">
      <alignment vertical="center"/>
      <protection locked="0"/>
    </xf>
    <xf numFmtId="0" fontId="109" fillId="0" borderId="10" xfId="0" applyFont="1" applyFill="1" applyBorder="1" applyAlignment="1" applyProtection="1">
      <alignment vertical="center"/>
      <protection locked="0"/>
    </xf>
    <xf numFmtId="0" fontId="110" fillId="0" borderId="10" xfId="0" applyFont="1" applyFill="1" applyBorder="1" applyAlignment="1" applyProtection="1">
      <alignment vertical="center"/>
      <protection locked="0"/>
    </xf>
    <xf numFmtId="38" fontId="109" fillId="0" borderId="10" xfId="3" applyFont="1" applyFill="1" applyBorder="1" applyAlignment="1" applyProtection="1">
      <alignment vertical="center"/>
      <protection locked="0"/>
    </xf>
    <xf numFmtId="38" fontId="37" fillId="0" borderId="10" xfId="2" applyFont="1" applyFill="1" applyBorder="1" applyAlignment="1" applyProtection="1">
      <alignment vertical="center"/>
      <protection locked="0"/>
    </xf>
    <xf numFmtId="0" fontId="72" fillId="0" borderId="11" xfId="0" applyFont="1" applyFill="1" applyBorder="1" applyAlignment="1" applyProtection="1">
      <alignment vertical="center" shrinkToFit="1"/>
      <protection locked="0"/>
    </xf>
    <xf numFmtId="0" fontId="14" fillId="0" borderId="11" xfId="0" applyFont="1" applyFill="1" applyBorder="1" applyAlignment="1" applyProtection="1">
      <alignment vertical="center"/>
      <protection locked="0"/>
    </xf>
    <xf numFmtId="0" fontId="7" fillId="0" borderId="11" xfId="0" applyFont="1" applyFill="1" applyBorder="1" applyAlignment="1" applyProtection="1">
      <alignment vertical="center"/>
      <protection locked="0"/>
    </xf>
    <xf numFmtId="0" fontId="60" fillId="0" borderId="0" xfId="0" applyFont="1" applyFill="1" applyBorder="1" applyAlignment="1" applyProtection="1">
      <alignment vertical="center"/>
      <protection locked="0"/>
    </xf>
    <xf numFmtId="0" fontId="30" fillId="0" borderId="11" xfId="0" applyFont="1" applyFill="1" applyBorder="1" applyAlignment="1" applyProtection="1">
      <alignment vertical="center" shrinkToFit="1"/>
      <protection locked="0"/>
    </xf>
    <xf numFmtId="0" fontId="4" fillId="0" borderId="0" xfId="0" applyFont="1" applyFill="1" applyBorder="1" applyAlignment="1" applyProtection="1">
      <alignment vertical="center"/>
      <protection locked="0"/>
    </xf>
    <xf numFmtId="0" fontId="14"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4" fillId="0" borderId="0" xfId="0" applyFont="1" applyFill="1" applyBorder="1" applyAlignment="1" applyProtection="1">
      <alignment vertical="center" shrinkToFit="1"/>
      <protection locked="0"/>
    </xf>
    <xf numFmtId="0" fontId="60" fillId="0" borderId="28" xfId="0" applyFont="1" applyFill="1" applyBorder="1" applyAlignment="1" applyProtection="1">
      <alignment vertical="center"/>
      <protection locked="0"/>
    </xf>
    <xf numFmtId="0" fontId="72" fillId="0" borderId="0" xfId="0" applyFont="1" applyFill="1" applyBorder="1" applyAlignment="1" applyProtection="1">
      <alignment vertical="center" shrinkToFit="1"/>
      <protection locked="0"/>
    </xf>
    <xf numFmtId="38" fontId="7" fillId="0" borderId="0" xfId="2" applyFont="1" applyFill="1" applyBorder="1" applyAlignment="1" applyProtection="1">
      <alignment vertical="center"/>
      <protection locked="0"/>
    </xf>
    <xf numFmtId="0" fontId="30" fillId="0" borderId="0" xfId="0" applyFont="1" applyFill="1" applyBorder="1" applyAlignment="1" applyProtection="1">
      <alignment vertical="center" shrinkToFit="1"/>
      <protection locked="0"/>
    </xf>
    <xf numFmtId="0" fontId="72" fillId="0" borderId="5" xfId="0" applyFont="1" applyFill="1" applyBorder="1" applyAlignment="1" applyProtection="1">
      <alignment vertical="center" shrinkToFit="1"/>
      <protection locked="0"/>
    </xf>
    <xf numFmtId="0" fontId="14" fillId="0" borderId="5" xfId="0" applyFont="1" applyFill="1" applyBorder="1" applyAlignment="1" applyProtection="1">
      <alignment vertical="center"/>
      <protection locked="0"/>
    </xf>
    <xf numFmtId="38" fontId="7" fillId="0" borderId="5" xfId="2" applyFont="1" applyFill="1" applyBorder="1" applyAlignment="1" applyProtection="1">
      <alignment vertical="center"/>
      <protection locked="0"/>
    </xf>
    <xf numFmtId="0" fontId="47" fillId="0" borderId="11" xfId="0" applyFont="1" applyFill="1" applyBorder="1" applyAlignment="1" applyProtection="1">
      <alignment vertical="center"/>
      <protection locked="0"/>
    </xf>
    <xf numFmtId="0" fontId="14" fillId="0" borderId="0" xfId="0" applyFont="1" applyFill="1" applyBorder="1" applyAlignment="1" applyProtection="1">
      <alignment horizontal="center" vertical="center"/>
      <protection locked="0"/>
    </xf>
    <xf numFmtId="0" fontId="7" fillId="0" borderId="23" xfId="0" applyFont="1" applyFill="1" applyBorder="1" applyAlignment="1" applyProtection="1">
      <protection locked="0"/>
    </xf>
    <xf numFmtId="0" fontId="3" fillId="0" borderId="23" xfId="0" applyFont="1" applyFill="1" applyBorder="1" applyAlignment="1" applyProtection="1">
      <alignment vertical="center"/>
      <protection locked="0"/>
    </xf>
    <xf numFmtId="0" fontId="0" fillId="0" borderId="23" xfId="0" applyFill="1" applyBorder="1" applyAlignment="1" applyProtection="1">
      <alignment vertical="center" shrinkToFit="1"/>
      <protection locked="0"/>
    </xf>
    <xf numFmtId="0" fontId="97" fillId="0" borderId="53" xfId="0" applyFont="1" applyFill="1" applyBorder="1" applyAlignment="1" applyProtection="1">
      <alignment vertical="center" shrinkToFit="1"/>
      <protection locked="0"/>
    </xf>
    <xf numFmtId="0" fontId="7" fillId="0" borderId="0" xfId="0" applyFont="1" applyFill="1" applyBorder="1" applyAlignment="1" applyProtection="1">
      <protection locked="0"/>
    </xf>
    <xf numFmtId="0" fontId="3" fillId="0" borderId="0" xfId="0" applyFont="1" applyFill="1" applyBorder="1" applyAlignment="1" applyProtection="1">
      <alignment vertical="center"/>
      <protection locked="0"/>
    </xf>
    <xf numFmtId="0" fontId="0" fillId="0" borderId="0" xfId="0" applyFill="1" applyBorder="1" applyAlignment="1" applyProtection="1">
      <alignment vertical="center" shrinkToFit="1"/>
      <protection locked="0"/>
    </xf>
    <xf numFmtId="0" fontId="97" fillId="0" borderId="28" xfId="0" applyFont="1" applyFill="1" applyBorder="1" applyAlignment="1" applyProtection="1">
      <alignment vertical="center" shrinkToFit="1"/>
      <protection locked="0"/>
    </xf>
    <xf numFmtId="0" fontId="4" fillId="0" borderId="11" xfId="0" applyFont="1" applyFill="1" applyBorder="1" applyAlignment="1" applyProtection="1">
      <alignment vertical="center"/>
      <protection locked="0"/>
    </xf>
    <xf numFmtId="0" fontId="14" fillId="0" borderId="11" xfId="0" applyFont="1" applyFill="1" applyBorder="1" applyAlignment="1" applyProtection="1">
      <alignment horizontal="center" vertical="center"/>
      <protection locked="0"/>
    </xf>
    <xf numFmtId="38" fontId="7" fillId="0" borderId="11" xfId="2" applyFont="1" applyFill="1" applyBorder="1" applyAlignment="1" applyProtection="1">
      <alignment vertical="center"/>
      <protection locked="0"/>
    </xf>
    <xf numFmtId="38" fontId="60" fillId="0" borderId="38" xfId="2" applyFont="1" applyFill="1" applyBorder="1" applyAlignment="1" applyProtection="1">
      <alignment vertical="center"/>
      <protection locked="0"/>
    </xf>
    <xf numFmtId="0" fontId="4" fillId="0" borderId="16" xfId="0" applyFont="1" applyFill="1" applyBorder="1" applyAlignment="1" applyProtection="1">
      <alignment vertical="center"/>
      <protection locked="0"/>
    </xf>
    <xf numFmtId="0" fontId="47" fillId="0" borderId="0" xfId="0" applyFont="1" applyFill="1" applyBorder="1" applyAlignment="1" applyProtection="1">
      <alignment vertical="center"/>
      <protection locked="0"/>
    </xf>
    <xf numFmtId="38" fontId="53" fillId="0" borderId="13" xfId="2" applyFont="1" applyFill="1" applyBorder="1" applyAlignment="1" applyProtection="1">
      <alignment vertical="center" wrapText="1"/>
      <protection locked="0"/>
    </xf>
    <xf numFmtId="38" fontId="14" fillId="0" borderId="13" xfId="2" applyFont="1" applyFill="1" applyBorder="1" applyAlignment="1" applyProtection="1">
      <alignment vertical="center"/>
      <protection locked="0"/>
    </xf>
    <xf numFmtId="38" fontId="7" fillId="0" borderId="13" xfId="2" applyFont="1" applyFill="1" applyBorder="1" applyAlignment="1" applyProtection="1">
      <alignment vertical="center"/>
      <protection locked="0"/>
    </xf>
    <xf numFmtId="38" fontId="4" fillId="0" borderId="13" xfId="2" applyFont="1" applyFill="1" applyBorder="1" applyAlignment="1" applyProtection="1">
      <alignment vertical="center"/>
      <protection locked="0"/>
    </xf>
    <xf numFmtId="0" fontId="4" fillId="0" borderId="11" xfId="0" applyFont="1" applyFill="1" applyBorder="1" applyAlignment="1" applyProtection="1">
      <alignment vertical="center" shrinkToFit="1"/>
      <protection locked="0"/>
    </xf>
    <xf numFmtId="38" fontId="40" fillId="0" borderId="11" xfId="2" applyFont="1" applyFill="1" applyBorder="1" applyAlignment="1" applyProtection="1">
      <alignment vertical="center" shrinkToFit="1"/>
      <protection locked="0"/>
    </xf>
    <xf numFmtId="0" fontId="47" fillId="0" borderId="0" xfId="0" applyFont="1" applyFill="1" applyBorder="1" applyAlignment="1" applyProtection="1">
      <alignment vertical="center" shrinkToFit="1"/>
      <protection locked="0"/>
    </xf>
    <xf numFmtId="38" fontId="14" fillId="0" borderId="0" xfId="2" applyFont="1" applyFill="1" applyBorder="1" applyAlignment="1" applyProtection="1">
      <alignment vertical="center"/>
      <protection locked="0"/>
    </xf>
    <xf numFmtId="0" fontId="40" fillId="0" borderId="0" xfId="0" applyFont="1" applyFill="1" applyBorder="1" applyAlignment="1" applyProtection="1">
      <alignment vertical="center"/>
      <protection locked="0"/>
    </xf>
    <xf numFmtId="38" fontId="22" fillId="0" borderId="0" xfId="2" applyFont="1" applyFill="1" applyBorder="1" applyAlignment="1" applyProtection="1">
      <alignment vertical="center"/>
      <protection locked="0"/>
    </xf>
    <xf numFmtId="0" fontId="4" fillId="0" borderId="0" xfId="0" applyFont="1" applyFill="1" applyBorder="1" applyAlignment="1" applyProtection="1">
      <alignment horizontal="right" vertical="center" shrinkToFit="1"/>
      <protection locked="0"/>
    </xf>
    <xf numFmtId="38" fontId="48" fillId="0" borderId="0" xfId="2"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7"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vertical="center"/>
      <protection locked="0"/>
    </xf>
    <xf numFmtId="0" fontId="21" fillId="0" borderId="28" xfId="0" applyFont="1" applyFill="1" applyBorder="1" applyAlignment="1" applyProtection="1">
      <alignment vertical="center"/>
      <protection locked="0"/>
    </xf>
    <xf numFmtId="38" fontId="21" fillId="0" borderId="0" xfId="2" applyFont="1" applyFill="1" applyBorder="1" applyAlignment="1" applyProtection="1">
      <alignment vertical="center"/>
      <protection locked="0"/>
    </xf>
    <xf numFmtId="0" fontId="7" fillId="0" borderId="28" xfId="0" applyFont="1" applyFill="1" applyBorder="1" applyAlignment="1" applyProtection="1">
      <alignment vertical="center"/>
      <protection locked="0"/>
    </xf>
    <xf numFmtId="0" fontId="11" fillId="0" borderId="0" xfId="0" applyFont="1" applyFill="1" applyBorder="1" applyAlignment="1" applyProtection="1">
      <alignment horizontal="right" vertical="center"/>
      <protection locked="0"/>
    </xf>
    <xf numFmtId="0" fontId="45" fillId="0" borderId="0" xfId="0" applyFont="1" applyFill="1" applyBorder="1" applyAlignment="1" applyProtection="1">
      <alignment vertical="center"/>
      <protection locked="0"/>
    </xf>
    <xf numFmtId="0" fontId="15" fillId="0" borderId="0" xfId="0" applyFont="1" applyFill="1" applyBorder="1" applyAlignment="1" applyProtection="1">
      <alignment horizontal="center" vertical="center"/>
      <protection locked="0"/>
    </xf>
    <xf numFmtId="38" fontId="46" fillId="0" borderId="0" xfId="2" applyFont="1" applyFill="1" applyBorder="1" applyAlignment="1" applyProtection="1">
      <alignment vertical="center"/>
      <protection locked="0"/>
    </xf>
    <xf numFmtId="38" fontId="7" fillId="0" borderId="28" xfId="2" applyFont="1" applyFill="1" applyBorder="1" applyAlignment="1" applyProtection="1">
      <alignment vertical="center"/>
      <protection locked="0"/>
    </xf>
    <xf numFmtId="0" fontId="21" fillId="0" borderId="0" xfId="0" applyFont="1" applyFill="1" applyBorder="1" applyAlignment="1" applyProtection="1">
      <alignment horizontal="left" vertical="center"/>
      <protection locked="0"/>
    </xf>
    <xf numFmtId="0" fontId="21" fillId="0" borderId="0" xfId="0" applyFont="1" applyFill="1" applyBorder="1" applyAlignment="1" applyProtection="1">
      <alignment horizontal="centerContinuous" vertical="center"/>
      <protection locked="0"/>
    </xf>
    <xf numFmtId="0" fontId="7" fillId="0" borderId="0" xfId="0" applyFont="1" applyFill="1" applyBorder="1" applyAlignment="1" applyProtection="1">
      <alignment horizontal="centerContinuous" vertical="center"/>
      <protection locked="0"/>
    </xf>
    <xf numFmtId="38" fontId="7" fillId="0" borderId="0" xfId="0" applyNumberFormat="1" applyFont="1" applyFill="1" applyBorder="1" applyAlignment="1" applyProtection="1">
      <alignment vertical="center"/>
      <protection locked="0"/>
    </xf>
    <xf numFmtId="38" fontId="7" fillId="0" borderId="0" xfId="0" applyNumberFormat="1" applyFont="1" applyFill="1" applyBorder="1" applyAlignment="1" applyProtection="1">
      <alignment horizontal="center" vertical="center"/>
      <protection locked="0"/>
    </xf>
    <xf numFmtId="38" fontId="13" fillId="0" borderId="0" xfId="0" applyNumberFormat="1" applyFont="1" applyFill="1" applyBorder="1" applyAlignment="1" applyProtection="1">
      <alignment horizontal="right" vertical="center"/>
      <protection locked="0"/>
    </xf>
    <xf numFmtId="38" fontId="13" fillId="0" borderId="28" xfId="0" applyNumberFormat="1" applyFont="1" applyFill="1" applyBorder="1" applyAlignment="1" applyProtection="1">
      <alignment horizontal="right" vertical="center"/>
      <protection locked="0"/>
    </xf>
    <xf numFmtId="0" fontId="7" fillId="0" borderId="13" xfId="0" applyFont="1" applyFill="1" applyBorder="1" applyAlignment="1" applyProtection="1">
      <alignment vertical="center"/>
      <protection locked="0"/>
    </xf>
    <xf numFmtId="0" fontId="7" fillId="0" borderId="29" xfId="0" applyFont="1" applyFill="1" applyBorder="1" applyAlignment="1" applyProtection="1">
      <alignment vertical="center"/>
      <protection locked="0"/>
    </xf>
    <xf numFmtId="0" fontId="47" fillId="0" borderId="16" xfId="0" applyFont="1" applyFill="1" applyBorder="1" applyAlignment="1" applyProtection="1">
      <alignment vertical="center" shrinkToFit="1"/>
      <protection locked="0"/>
    </xf>
    <xf numFmtId="38" fontId="14" fillId="0" borderId="0" xfId="3"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38" fontId="22" fillId="0" borderId="0" xfId="3" applyFont="1" applyFill="1" applyBorder="1" applyAlignment="1" applyProtection="1">
      <alignment vertical="center"/>
      <protection locked="0"/>
    </xf>
    <xf numFmtId="38" fontId="0" fillId="0" borderId="0" xfId="3" applyFont="1" applyFill="1" applyBorder="1" applyAlignment="1" applyProtection="1">
      <alignment vertical="center"/>
      <protection locked="0"/>
    </xf>
    <xf numFmtId="38" fontId="40" fillId="0" borderId="0" xfId="3" applyFont="1" applyFill="1" applyBorder="1" applyAlignment="1" applyProtection="1">
      <alignment vertical="center"/>
      <protection locked="0"/>
    </xf>
    <xf numFmtId="0" fontId="4" fillId="0" borderId="5" xfId="0" applyFont="1" applyFill="1" applyBorder="1" applyAlignment="1" applyProtection="1">
      <alignment vertical="center" shrinkToFit="1"/>
      <protection locked="0"/>
    </xf>
    <xf numFmtId="38" fontId="40" fillId="0" borderId="5" xfId="3" applyFont="1" applyFill="1" applyBorder="1" applyAlignment="1" applyProtection="1">
      <alignment vertical="center"/>
      <protection locked="0"/>
    </xf>
    <xf numFmtId="0" fontId="58" fillId="0" borderId="16" xfId="0" applyFont="1" applyFill="1" applyBorder="1" applyAlignment="1" applyProtection="1">
      <alignment vertical="center"/>
      <protection locked="0"/>
    </xf>
    <xf numFmtId="0" fontId="0" fillId="0" borderId="0" xfId="0" applyFont="1" applyFill="1" applyBorder="1" applyAlignment="1" applyProtection="1">
      <protection locked="0"/>
    </xf>
    <xf numFmtId="38" fontId="0" fillId="0" borderId="0" xfId="3" applyFont="1" applyFill="1" applyBorder="1" applyAlignment="1" applyProtection="1">
      <alignment vertical="center" shrinkToFit="1"/>
      <protection locked="0"/>
    </xf>
    <xf numFmtId="0" fontId="0" fillId="0" borderId="0" xfId="0" applyFill="1" applyBorder="1" applyAlignment="1" applyProtection="1">
      <alignment vertical="center"/>
      <protection locked="0"/>
    </xf>
    <xf numFmtId="0" fontId="72" fillId="0" borderId="0" xfId="0" applyFont="1" applyFill="1" applyBorder="1" applyAlignment="1" applyProtection="1">
      <alignment vertical="center"/>
      <protection locked="0"/>
    </xf>
    <xf numFmtId="0" fontId="48" fillId="0" borderId="0" xfId="0" applyFont="1" applyFill="1" applyBorder="1" applyAlignment="1" applyProtection="1">
      <alignment vertical="center"/>
      <protection locked="0"/>
    </xf>
    <xf numFmtId="0" fontId="72" fillId="0" borderId="13" xfId="0" applyFont="1" applyFill="1" applyBorder="1" applyAlignment="1" applyProtection="1">
      <alignment vertical="center"/>
      <protection locked="0"/>
    </xf>
    <xf numFmtId="0" fontId="48" fillId="0" borderId="13" xfId="0" applyFont="1" applyFill="1" applyBorder="1" applyAlignment="1" applyProtection="1">
      <alignment vertical="center"/>
      <protection locked="0"/>
    </xf>
    <xf numFmtId="0" fontId="40" fillId="0" borderId="13" xfId="0" applyFont="1" applyFill="1" applyBorder="1" applyAlignment="1" applyProtection="1">
      <alignment vertical="center"/>
      <protection locked="0"/>
    </xf>
    <xf numFmtId="0" fontId="60" fillId="0" borderId="13" xfId="0" applyFont="1" applyFill="1" applyBorder="1" applyAlignment="1" applyProtection="1">
      <alignment vertical="center"/>
      <protection locked="0"/>
    </xf>
    <xf numFmtId="0" fontId="30" fillId="0" borderId="26" xfId="0" applyFont="1" applyFill="1" applyBorder="1" applyAlignment="1" applyProtection="1">
      <alignment vertical="center"/>
      <protection locked="0"/>
    </xf>
    <xf numFmtId="0" fontId="48" fillId="0" borderId="26" xfId="0" applyFont="1" applyFill="1" applyBorder="1" applyAlignment="1" applyProtection="1">
      <alignment vertical="center"/>
      <protection locked="0"/>
    </xf>
    <xf numFmtId="38" fontId="59" fillId="0" borderId="26" xfId="2" applyFont="1" applyFill="1" applyBorder="1" applyAlignment="1" applyProtection="1">
      <alignment vertical="center"/>
      <protection locked="0"/>
    </xf>
    <xf numFmtId="38" fontId="40" fillId="0" borderId="0" xfId="2" applyFont="1" applyFill="1" applyBorder="1" applyAlignment="1" applyProtection="1">
      <alignment vertical="center"/>
      <protection locked="0"/>
    </xf>
    <xf numFmtId="0" fontId="73" fillId="0" borderId="0" xfId="0" applyFont="1" applyFill="1" applyBorder="1" applyAlignment="1" applyProtection="1">
      <alignment vertical="center"/>
      <protection locked="0"/>
    </xf>
    <xf numFmtId="38" fontId="33" fillId="0" borderId="0" xfId="3" applyFont="1" applyFill="1" applyBorder="1" applyAlignment="1" applyProtection="1">
      <alignment vertical="center"/>
      <protection locked="0"/>
    </xf>
    <xf numFmtId="0" fontId="15" fillId="0" borderId="0" xfId="0" applyFont="1" applyFill="1" applyBorder="1" applyAlignment="1" applyProtection="1">
      <alignment vertical="center"/>
      <protection locked="0"/>
    </xf>
    <xf numFmtId="0" fontId="48" fillId="0" borderId="0" xfId="0" applyFont="1" applyFill="1" applyBorder="1" applyAlignment="1" applyProtection="1">
      <alignment horizontal="center" vertical="center"/>
      <protection locked="0"/>
    </xf>
    <xf numFmtId="0" fontId="15" fillId="0" borderId="11" xfId="0" applyFont="1" applyFill="1" applyBorder="1" applyAlignment="1" applyProtection="1">
      <alignment vertical="center"/>
      <protection locked="0"/>
    </xf>
    <xf numFmtId="0" fontId="40" fillId="0" borderId="11" xfId="0" applyFont="1" applyFill="1" applyBorder="1" applyAlignment="1" applyProtection="1">
      <alignment vertical="center"/>
      <protection locked="0"/>
    </xf>
    <xf numFmtId="0" fontId="60" fillId="0" borderId="53" xfId="0" applyFont="1" applyFill="1" applyBorder="1" applyAlignment="1" applyProtection="1">
      <alignment vertical="center"/>
      <protection locked="0"/>
    </xf>
    <xf numFmtId="0" fontId="33" fillId="0" borderId="0" xfId="0" applyFont="1" applyFill="1" applyBorder="1" applyAlignment="1" applyProtection="1">
      <alignment vertical="center"/>
      <protection locked="0"/>
    </xf>
    <xf numFmtId="38" fontId="47" fillId="0" borderId="0" xfId="2" applyFont="1" applyFill="1" applyBorder="1" applyAlignment="1" applyProtection="1">
      <alignment vertical="center"/>
      <protection locked="0"/>
    </xf>
    <xf numFmtId="38" fontId="15" fillId="0" borderId="0" xfId="2" applyFont="1" applyFill="1" applyBorder="1" applyAlignment="1" applyProtection="1">
      <alignment horizontal="center" vertical="center"/>
      <protection locked="0"/>
    </xf>
    <xf numFmtId="38" fontId="73" fillId="0" borderId="0" xfId="2" applyFont="1" applyFill="1" applyBorder="1" applyAlignment="1" applyProtection="1">
      <alignment vertical="center"/>
      <protection locked="0"/>
    </xf>
    <xf numFmtId="0" fontId="4" fillId="0" borderId="0" xfId="0" applyFont="1" applyFill="1" applyBorder="1" applyAlignment="1" applyProtection="1">
      <alignment horizontal="right" vertical="center"/>
      <protection locked="0"/>
    </xf>
    <xf numFmtId="0" fontId="47" fillId="0" borderId="16" xfId="0" applyFont="1" applyFill="1" applyBorder="1" applyAlignment="1" applyProtection="1">
      <alignment vertical="center"/>
      <protection locked="0"/>
    </xf>
    <xf numFmtId="0" fontId="47" fillId="0" borderId="5" xfId="0" applyFont="1" applyFill="1" applyBorder="1" applyAlignment="1" applyProtection="1">
      <alignment vertical="center"/>
      <protection locked="0"/>
    </xf>
    <xf numFmtId="0" fontId="73" fillId="0" borderId="5" xfId="0" applyFont="1" applyFill="1" applyBorder="1" applyAlignment="1" applyProtection="1">
      <alignment vertical="center"/>
      <protection locked="0"/>
    </xf>
    <xf numFmtId="38" fontId="33" fillId="0" borderId="5" xfId="3" applyFont="1" applyFill="1" applyBorder="1" applyAlignment="1" applyProtection="1">
      <alignment vertical="center"/>
      <protection locked="0"/>
    </xf>
    <xf numFmtId="38" fontId="40" fillId="0" borderId="11" xfId="2" applyFont="1" applyFill="1" applyBorder="1" applyAlignment="1" applyProtection="1">
      <alignment vertical="center"/>
      <protection locked="0"/>
    </xf>
    <xf numFmtId="38" fontId="15" fillId="0" borderId="0" xfId="2" applyFont="1" applyFill="1" applyBorder="1" applyAlignment="1" applyProtection="1">
      <alignment vertical="center"/>
      <protection locked="0"/>
    </xf>
    <xf numFmtId="0" fontId="4" fillId="0" borderId="5" xfId="0" applyFont="1" applyFill="1" applyBorder="1" applyAlignment="1" applyProtection="1">
      <alignment vertical="center"/>
      <protection locked="0"/>
    </xf>
    <xf numFmtId="38" fontId="4" fillId="0" borderId="0" xfId="3" applyFont="1" applyFill="1" applyBorder="1" applyAlignment="1" applyProtection="1">
      <alignment horizontal="center" vertical="center"/>
      <protection locked="0"/>
    </xf>
    <xf numFmtId="38" fontId="48" fillId="0" borderId="0" xfId="3" applyFont="1" applyFill="1" applyBorder="1" applyAlignment="1" applyProtection="1">
      <alignment horizontal="center" vertical="center"/>
      <protection locked="0"/>
    </xf>
    <xf numFmtId="38" fontId="40" fillId="0" borderId="0" xfId="3" applyFont="1" applyFill="1" applyBorder="1" applyAlignment="1" applyProtection="1">
      <alignment horizontal="center" vertical="center"/>
      <protection locked="0"/>
    </xf>
    <xf numFmtId="38" fontId="60" fillId="0" borderId="0" xfId="3" applyFont="1" applyFill="1" applyBorder="1" applyAlignment="1" applyProtection="1">
      <alignment horizontal="center" vertical="center" shrinkToFit="1"/>
      <protection locked="0"/>
    </xf>
    <xf numFmtId="38" fontId="15" fillId="0" borderId="0" xfId="3" applyFont="1" applyFill="1" applyBorder="1" applyAlignment="1" applyProtection="1">
      <alignment horizontal="center" vertical="center"/>
      <protection locked="0"/>
    </xf>
    <xf numFmtId="38" fontId="60" fillId="0" borderId="28" xfId="3" applyFont="1" applyFill="1" applyBorder="1" applyAlignment="1" applyProtection="1">
      <alignment horizontal="center" vertical="center"/>
      <protection locked="0"/>
    </xf>
    <xf numFmtId="0" fontId="4" fillId="0" borderId="13" xfId="0" applyFont="1" applyFill="1" applyBorder="1" applyAlignment="1" applyProtection="1">
      <alignment vertical="center"/>
      <protection locked="0"/>
    </xf>
    <xf numFmtId="0" fontId="15" fillId="0" borderId="13" xfId="0" applyFont="1" applyFill="1" applyBorder="1" applyAlignment="1" applyProtection="1">
      <alignment vertical="center"/>
      <protection locked="0"/>
    </xf>
    <xf numFmtId="38" fontId="48" fillId="0" borderId="13" xfId="0" applyNumberFormat="1" applyFont="1" applyFill="1" applyBorder="1" applyAlignment="1" applyProtection="1">
      <alignment vertical="center"/>
      <protection locked="0"/>
    </xf>
    <xf numFmtId="38" fontId="60" fillId="0" borderId="13" xfId="0" applyNumberFormat="1" applyFont="1" applyFill="1" applyBorder="1" applyAlignment="1" applyProtection="1">
      <alignment horizontal="center" vertical="center" shrinkToFit="1"/>
      <protection locked="0"/>
    </xf>
    <xf numFmtId="38" fontId="4" fillId="0" borderId="13" xfId="0" applyNumberFormat="1" applyFont="1" applyFill="1" applyBorder="1" applyAlignment="1" applyProtection="1">
      <alignment horizontal="center" vertical="center"/>
      <protection locked="0"/>
    </xf>
    <xf numFmtId="38" fontId="15" fillId="0" borderId="13" xfId="0" applyNumberFormat="1" applyFont="1" applyFill="1" applyBorder="1" applyAlignment="1" applyProtection="1">
      <alignment horizontal="center" vertical="center"/>
      <protection locked="0"/>
    </xf>
    <xf numFmtId="38" fontId="68" fillId="0" borderId="13" xfId="0" applyNumberFormat="1" applyFont="1" applyFill="1" applyBorder="1" applyAlignment="1" applyProtection="1">
      <alignment horizontal="right" vertical="center"/>
      <protection locked="0"/>
    </xf>
    <xf numFmtId="38" fontId="60" fillId="0" borderId="29" xfId="0" applyNumberFormat="1" applyFont="1" applyFill="1" applyBorder="1" applyAlignment="1" applyProtection="1">
      <alignment horizontal="right" vertical="center"/>
      <protection locked="0"/>
    </xf>
    <xf numFmtId="0" fontId="47" fillId="0" borderId="3" xfId="0" applyFont="1" applyFill="1" applyBorder="1" applyAlignment="1" applyProtection="1">
      <alignment vertical="center"/>
      <protection locked="0"/>
    </xf>
    <xf numFmtId="0" fontId="73" fillId="0" borderId="3" xfId="0" applyFont="1" applyFill="1" applyBorder="1" applyAlignment="1" applyProtection="1">
      <alignment horizontal="center" vertical="center"/>
      <protection locked="0"/>
    </xf>
    <xf numFmtId="0" fontId="33" fillId="0" borderId="3" xfId="0" applyFont="1" applyFill="1" applyBorder="1" applyAlignment="1" applyProtection="1">
      <alignment horizontal="center" vertical="center"/>
      <protection locked="0"/>
    </xf>
    <xf numFmtId="0" fontId="60" fillId="0" borderId="0" xfId="0" applyFont="1" applyFill="1" applyBorder="1" applyAlignment="1" applyProtection="1">
      <alignment horizontal="center" vertical="center" shrinkToFit="1"/>
      <protection locked="0"/>
    </xf>
    <xf numFmtId="38" fontId="67" fillId="0" borderId="11" xfId="2" applyFont="1" applyFill="1" applyBorder="1" applyAlignment="1" applyProtection="1">
      <alignment vertical="center" shrinkToFit="1"/>
      <protection locked="0"/>
    </xf>
    <xf numFmtId="38" fontId="14" fillId="0" borderId="11" xfId="2" applyFont="1" applyFill="1" applyBorder="1" applyAlignment="1" applyProtection="1">
      <alignment vertical="center" shrinkToFit="1"/>
      <protection locked="0"/>
    </xf>
    <xf numFmtId="38" fontId="67" fillId="0" borderId="0" xfId="2" applyFont="1" applyFill="1" applyBorder="1" applyAlignment="1" applyProtection="1">
      <alignment vertical="center" shrinkToFit="1"/>
      <protection locked="0"/>
    </xf>
    <xf numFmtId="38" fontId="14" fillId="0" borderId="0" xfId="2" applyFont="1" applyFill="1" applyBorder="1" applyAlignment="1" applyProtection="1">
      <alignment vertical="center" shrinkToFit="1"/>
      <protection locked="0"/>
    </xf>
    <xf numFmtId="38" fontId="14" fillId="0" borderId="0" xfId="2" applyFont="1" applyFill="1" applyBorder="1" applyAlignment="1" applyProtection="1">
      <alignment horizontal="center" vertical="center" shrinkToFit="1"/>
      <protection locked="0"/>
    </xf>
    <xf numFmtId="38" fontId="7" fillId="0" borderId="0" xfId="2" applyFont="1" applyFill="1" applyBorder="1" applyAlignment="1" applyProtection="1">
      <alignment horizontal="center" vertical="center"/>
      <protection locked="0"/>
    </xf>
    <xf numFmtId="0" fontId="67" fillId="0" borderId="0" xfId="0" applyFont="1" applyFill="1" applyBorder="1" applyAlignment="1" applyProtection="1">
      <alignment vertical="center" shrinkToFit="1"/>
      <protection locked="0"/>
    </xf>
    <xf numFmtId="0" fontId="14" fillId="0" borderId="0" xfId="0" applyFont="1" applyFill="1" applyBorder="1" applyAlignment="1" applyProtection="1">
      <alignment vertical="center" shrinkToFit="1"/>
      <protection locked="0"/>
    </xf>
    <xf numFmtId="38" fontId="67" fillId="0" borderId="13" xfId="2" applyFont="1" applyFill="1" applyBorder="1" applyAlignment="1" applyProtection="1">
      <alignment vertical="center" shrinkToFit="1"/>
      <protection locked="0"/>
    </xf>
    <xf numFmtId="38" fontId="14" fillId="0" borderId="13" xfId="2" applyFont="1" applyFill="1" applyBorder="1" applyAlignment="1" applyProtection="1">
      <alignment vertical="center" shrinkToFit="1"/>
      <protection locked="0"/>
    </xf>
    <xf numFmtId="38" fontId="4" fillId="0" borderId="0" xfId="2" applyFont="1" applyFill="1" applyBorder="1" applyAlignment="1" applyProtection="1">
      <alignment vertical="center"/>
      <protection locked="0"/>
    </xf>
    <xf numFmtId="38" fontId="14" fillId="0" borderId="0" xfId="2" applyFont="1" applyFill="1" applyBorder="1" applyAlignment="1" applyProtection="1">
      <alignment horizontal="center" vertical="center"/>
      <protection locked="0"/>
    </xf>
    <xf numFmtId="38" fontId="56" fillId="0" borderId="0" xfId="2" applyFont="1" applyFill="1" applyBorder="1" applyAlignment="1" applyProtection="1">
      <alignment vertical="center"/>
      <protection locked="0"/>
    </xf>
    <xf numFmtId="38" fontId="4" fillId="0" borderId="0" xfId="2" applyFont="1" applyFill="1" applyBorder="1" applyAlignment="1" applyProtection="1">
      <alignment horizontal="right" vertical="center"/>
      <protection locked="0"/>
    </xf>
    <xf numFmtId="38" fontId="7" fillId="0" borderId="0" xfId="2" applyFont="1" applyFill="1" applyBorder="1" applyAlignment="1" applyProtection="1">
      <alignment horizontal="right" vertical="center"/>
      <protection locked="0"/>
    </xf>
    <xf numFmtId="38" fontId="4" fillId="0" borderId="0" xfId="2" applyFont="1" applyFill="1" applyBorder="1" applyAlignment="1" applyProtection="1">
      <alignment horizontal="centerContinuous" vertical="center"/>
      <protection locked="0"/>
    </xf>
    <xf numFmtId="38" fontId="4" fillId="0" borderId="0" xfId="2" applyFont="1" applyFill="1" applyBorder="1" applyAlignment="1" applyProtection="1">
      <alignment horizontal="center" vertical="center"/>
      <protection locked="0"/>
    </xf>
    <xf numFmtId="38" fontId="56" fillId="0" borderId="0" xfId="2" applyFont="1" applyFill="1" applyBorder="1" applyAlignment="1" applyProtection="1">
      <alignment horizontal="center" vertical="center"/>
      <protection locked="0"/>
    </xf>
    <xf numFmtId="0" fontId="22" fillId="0" borderId="0" xfId="0" applyFont="1" applyFill="1" applyBorder="1" applyAlignment="1" applyProtection="1">
      <alignment vertical="center"/>
      <protection locked="0"/>
    </xf>
    <xf numFmtId="0" fontId="56" fillId="0" borderId="0" xfId="0" applyFont="1" applyFill="1" applyBorder="1" applyAlignment="1" applyProtection="1">
      <alignment vertical="center"/>
      <protection locked="0"/>
    </xf>
    <xf numFmtId="38" fontId="4" fillId="0" borderId="11" xfId="2" applyFont="1" applyFill="1" applyBorder="1" applyAlignment="1" applyProtection="1">
      <alignment vertical="center"/>
      <protection locked="0"/>
    </xf>
    <xf numFmtId="38" fontId="14" fillId="0" borderId="11" xfId="2" applyFont="1" applyFill="1" applyBorder="1" applyAlignment="1" applyProtection="1">
      <alignment vertical="center"/>
      <protection locked="0"/>
    </xf>
    <xf numFmtId="38" fontId="56" fillId="0" borderId="13" xfId="2" applyFont="1" applyFill="1" applyBorder="1" applyAlignment="1" applyProtection="1">
      <alignment vertical="center"/>
      <protection locked="0"/>
    </xf>
    <xf numFmtId="0" fontId="11" fillId="0" borderId="0" xfId="0" applyFont="1" applyFill="1" applyBorder="1" applyAlignment="1" applyProtection="1">
      <alignment vertical="center"/>
      <protection locked="0"/>
    </xf>
    <xf numFmtId="38" fontId="70" fillId="0" borderId="0" xfId="2" applyFont="1" applyFill="1" applyBorder="1" applyAlignment="1" applyProtection="1">
      <alignment vertical="center"/>
      <protection locked="0"/>
    </xf>
    <xf numFmtId="38" fontId="71" fillId="0" borderId="0" xfId="2" applyFont="1" applyFill="1" applyBorder="1" applyAlignment="1" applyProtection="1">
      <alignment vertical="center"/>
      <protection locked="0"/>
    </xf>
    <xf numFmtId="38" fontId="44" fillId="0" borderId="28" xfId="2" applyFont="1" applyFill="1" applyBorder="1" applyAlignment="1" applyProtection="1">
      <alignment vertical="center"/>
      <protection locked="0"/>
    </xf>
    <xf numFmtId="38" fontId="11" fillId="0" borderId="0" xfId="2" applyFont="1" applyFill="1" applyBorder="1" applyAlignment="1" applyProtection="1">
      <alignment vertical="center"/>
      <protection locked="0"/>
    </xf>
    <xf numFmtId="38" fontId="48" fillId="0" borderId="0" xfId="2" applyFont="1" applyFill="1" applyBorder="1" applyAlignment="1" applyProtection="1">
      <alignment horizontal="center" vertical="center"/>
      <protection locked="0"/>
    </xf>
    <xf numFmtId="38" fontId="7" fillId="0" borderId="0" xfId="2" applyFont="1" applyFill="1" applyBorder="1" applyAlignment="1" applyProtection="1">
      <alignment horizontal="centerContinuous" vertical="center"/>
      <protection locked="0"/>
    </xf>
    <xf numFmtId="38" fontId="47" fillId="0" borderId="13" xfId="2" applyFont="1" applyFill="1" applyBorder="1" applyAlignment="1" applyProtection="1">
      <alignment vertical="center"/>
      <protection locked="0"/>
    </xf>
    <xf numFmtId="38" fontId="48" fillId="0" borderId="13" xfId="2" applyFont="1" applyFill="1" applyBorder="1" applyAlignment="1" applyProtection="1">
      <alignment vertical="center"/>
      <protection locked="0"/>
    </xf>
    <xf numFmtId="38" fontId="70" fillId="0" borderId="13" xfId="2" applyFont="1" applyFill="1" applyBorder="1" applyAlignment="1" applyProtection="1">
      <alignment vertical="center"/>
      <protection locked="0"/>
    </xf>
    <xf numFmtId="38" fontId="11" fillId="0" borderId="13" xfId="2" applyFont="1" applyFill="1" applyBorder="1" applyAlignment="1" applyProtection="1">
      <alignment vertical="center"/>
      <protection locked="0"/>
    </xf>
    <xf numFmtId="38" fontId="71" fillId="0" borderId="13" xfId="2" applyFont="1" applyFill="1" applyBorder="1" applyAlignment="1" applyProtection="1">
      <alignment vertical="center"/>
      <protection locked="0"/>
    </xf>
    <xf numFmtId="38" fontId="44" fillId="0" borderId="29" xfId="2" applyFont="1" applyFill="1" applyBorder="1" applyAlignment="1" applyProtection="1">
      <alignment vertical="center"/>
      <protection locked="0"/>
    </xf>
    <xf numFmtId="0" fontId="11" fillId="0" borderId="11" xfId="0" applyFont="1" applyFill="1" applyBorder="1" applyAlignment="1" applyProtection="1">
      <alignment vertical="center"/>
      <protection locked="0"/>
    </xf>
    <xf numFmtId="38" fontId="44" fillId="0" borderId="38" xfId="2" applyFont="1" applyFill="1" applyBorder="1" applyAlignment="1" applyProtection="1">
      <alignment vertical="center"/>
      <protection locked="0"/>
    </xf>
    <xf numFmtId="38" fontId="71" fillId="0" borderId="11" xfId="2" applyFont="1" applyFill="1" applyBorder="1" applyAlignment="1" applyProtection="1">
      <alignment vertical="center"/>
      <protection locked="0"/>
    </xf>
    <xf numFmtId="38" fontId="47" fillId="0" borderId="0" xfId="3" applyFont="1" applyFill="1" applyBorder="1" applyAlignment="1" applyProtection="1">
      <alignment vertical="center"/>
      <protection locked="0"/>
    </xf>
    <xf numFmtId="38" fontId="47" fillId="0" borderId="0" xfId="2" applyFont="1" applyFill="1" applyBorder="1" applyAlignment="1" applyProtection="1">
      <alignment vertical="center" shrinkToFit="1"/>
      <protection locked="0"/>
    </xf>
    <xf numFmtId="38" fontId="47" fillId="0" borderId="16" xfId="2" applyFont="1" applyFill="1" applyBorder="1" applyAlignment="1" applyProtection="1">
      <alignment vertical="center" shrinkToFit="1"/>
      <protection locked="0"/>
    </xf>
    <xf numFmtId="38" fontId="67" fillId="0" borderId="16" xfId="2" applyFont="1" applyFill="1" applyBorder="1" applyAlignment="1" applyProtection="1">
      <alignment vertical="center" shrinkToFit="1"/>
      <protection locked="0"/>
    </xf>
    <xf numFmtId="38" fontId="40" fillId="0" borderId="0" xfId="2" applyFont="1" applyFill="1" applyBorder="1" applyAlignment="1" applyProtection="1">
      <alignment horizontal="center" vertical="center"/>
      <protection locked="0"/>
    </xf>
    <xf numFmtId="38" fontId="70" fillId="0" borderId="0" xfId="2" applyFont="1" applyFill="1" applyBorder="1" applyAlignment="1" applyProtection="1">
      <alignment horizontal="center" vertical="center"/>
      <protection locked="0"/>
    </xf>
    <xf numFmtId="38" fontId="70" fillId="0" borderId="28" xfId="2" applyFont="1" applyFill="1" applyBorder="1" applyAlignment="1" applyProtection="1">
      <alignment vertical="center"/>
      <protection locked="0"/>
    </xf>
    <xf numFmtId="38" fontId="70" fillId="0" borderId="28" xfId="2" applyFont="1" applyFill="1" applyBorder="1" applyAlignment="1" applyProtection="1">
      <alignment horizontal="center" vertical="center"/>
      <protection locked="0"/>
    </xf>
    <xf numFmtId="38" fontId="48" fillId="0" borderId="0" xfId="2" applyFont="1" applyFill="1" applyBorder="1" applyAlignment="1" applyProtection="1">
      <alignment vertical="center" shrinkToFit="1"/>
      <protection locked="0"/>
    </xf>
    <xf numFmtId="38" fontId="67" fillId="0" borderId="0" xfId="2" applyFont="1" applyFill="1" applyBorder="1" applyAlignment="1" applyProtection="1">
      <alignment horizontal="right" vertical="center" shrinkToFit="1"/>
      <protection locked="0"/>
    </xf>
    <xf numFmtId="38" fontId="67" fillId="0" borderId="13" xfId="2" applyFont="1" applyFill="1" applyBorder="1" applyAlignment="1" applyProtection="1">
      <alignment horizontal="centerContinuous" vertical="center" shrinkToFit="1"/>
      <protection locked="0"/>
    </xf>
    <xf numFmtId="38" fontId="48" fillId="0" borderId="13" xfId="2" applyFont="1" applyFill="1" applyBorder="1" applyAlignment="1" applyProtection="1">
      <alignment vertical="center" shrinkToFit="1"/>
      <protection locked="0"/>
    </xf>
    <xf numFmtId="38" fontId="40" fillId="0" borderId="13" xfId="2" applyFont="1" applyFill="1" applyBorder="1" applyAlignment="1" applyProtection="1">
      <alignment vertical="center"/>
      <protection locked="0"/>
    </xf>
    <xf numFmtId="38" fontId="2" fillId="0" borderId="0" xfId="2" applyFont="1" applyFill="1" applyBorder="1" applyAlignment="1" applyProtection="1">
      <alignment vertical="center" shrinkToFit="1"/>
      <protection locked="0"/>
    </xf>
    <xf numFmtId="38" fontId="11" fillId="0" borderId="0" xfId="2" applyFont="1" applyFill="1" applyBorder="1" applyAlignment="1" applyProtection="1">
      <alignment vertical="center" shrinkToFit="1"/>
      <protection locked="0"/>
    </xf>
    <xf numFmtId="38" fontId="2" fillId="0" borderId="0" xfId="2" applyFont="1" applyFill="1" applyBorder="1" applyAlignment="1" applyProtection="1">
      <alignment horizontal="right" vertical="center" shrinkToFit="1"/>
      <protection locked="0"/>
    </xf>
    <xf numFmtId="38" fontId="18" fillId="0" borderId="0" xfId="2" applyFont="1" applyFill="1" applyBorder="1" applyAlignment="1" applyProtection="1">
      <alignment horizontal="center" vertical="center" shrinkToFit="1"/>
      <protection locked="0"/>
    </xf>
    <xf numFmtId="38" fontId="2" fillId="0" borderId="0" xfId="2" applyFont="1" applyFill="1" applyBorder="1" applyAlignment="1" applyProtection="1">
      <alignment horizontal="center" vertical="center" shrinkToFit="1"/>
      <protection locked="0"/>
    </xf>
    <xf numFmtId="38" fontId="11" fillId="0" borderId="0" xfId="2" applyFont="1" applyFill="1" applyBorder="1" applyAlignment="1" applyProtection="1">
      <alignment horizontal="center" vertical="center" shrinkToFit="1"/>
      <protection locked="0"/>
    </xf>
    <xf numFmtId="38" fontId="2" fillId="0" borderId="13" xfId="2" applyFont="1" applyFill="1" applyBorder="1" applyAlignment="1" applyProtection="1">
      <alignment horizontal="centerContinuous" vertical="center" shrinkToFit="1"/>
      <protection locked="0"/>
    </xf>
    <xf numFmtId="38" fontId="11" fillId="0" borderId="13" xfId="2" applyFont="1" applyFill="1" applyBorder="1" applyAlignment="1" applyProtection="1">
      <alignment vertical="center" shrinkToFit="1"/>
      <protection locked="0"/>
    </xf>
    <xf numFmtId="38" fontId="4" fillId="0" borderId="0" xfId="2" applyFont="1" applyFill="1" applyBorder="1" applyAlignment="1" applyProtection="1">
      <alignment vertical="center" shrinkToFit="1"/>
      <protection locked="0"/>
    </xf>
    <xf numFmtId="38" fontId="4" fillId="0" borderId="0" xfId="2" applyFont="1" applyFill="1" applyBorder="1" applyAlignment="1" applyProtection="1">
      <alignment horizontal="center" vertical="center" shrinkToFit="1"/>
      <protection locked="0"/>
    </xf>
    <xf numFmtId="38" fontId="60" fillId="0" borderId="0" xfId="2" applyFont="1" applyFill="1" applyBorder="1" applyAlignment="1" applyProtection="1">
      <alignment horizontal="center" vertical="center"/>
      <protection locked="0"/>
    </xf>
    <xf numFmtId="38" fontId="4" fillId="0" borderId="0" xfId="2" applyFont="1" applyFill="1" applyBorder="1" applyAlignment="1" applyProtection="1">
      <alignment horizontal="right" vertical="center" shrinkToFit="1"/>
      <protection locked="0"/>
    </xf>
    <xf numFmtId="38" fontId="47" fillId="0" borderId="0" xfId="2" applyFont="1" applyFill="1" applyBorder="1" applyAlignment="1" applyProtection="1">
      <alignment horizontal="right" vertical="center" shrinkToFit="1"/>
      <protection locked="0"/>
    </xf>
    <xf numFmtId="38" fontId="2" fillId="0" borderId="11" xfId="2" applyFont="1" applyFill="1" applyBorder="1" applyAlignment="1" applyProtection="1">
      <alignment vertical="center" shrinkToFit="1"/>
      <protection locked="0"/>
    </xf>
    <xf numFmtId="38" fontId="56" fillId="0" borderId="28" xfId="2" applyFont="1" applyFill="1" applyBorder="1" applyAlignment="1" applyProtection="1">
      <alignment vertical="center"/>
      <protection locked="0"/>
    </xf>
    <xf numFmtId="38" fontId="56" fillId="0" borderId="28" xfId="2" applyFont="1" applyFill="1" applyBorder="1" applyAlignment="1" applyProtection="1">
      <alignment horizontal="center" vertical="center"/>
      <protection locked="0"/>
    </xf>
    <xf numFmtId="38" fontId="56" fillId="0" borderId="29" xfId="2" applyFont="1" applyFill="1" applyBorder="1" applyAlignment="1" applyProtection="1">
      <alignment vertical="center"/>
      <protection locked="0"/>
    </xf>
    <xf numFmtId="0" fontId="58" fillId="0" borderId="28" xfId="0" applyFont="1" applyFill="1" applyBorder="1" applyAlignment="1" applyProtection="1">
      <alignment vertical="center"/>
      <protection locked="0"/>
    </xf>
    <xf numFmtId="0" fontId="87" fillId="0" borderId="10" xfId="0" applyFont="1" applyFill="1" applyBorder="1" applyAlignment="1" applyProtection="1">
      <alignment vertical="center"/>
      <protection locked="0"/>
    </xf>
    <xf numFmtId="38" fontId="87" fillId="0" borderId="10" xfId="2" applyFont="1" applyFill="1" applyBorder="1" applyAlignment="1" applyProtection="1">
      <alignment vertical="center"/>
      <protection locked="0"/>
    </xf>
    <xf numFmtId="38" fontId="87" fillId="0" borderId="31" xfId="2" applyFont="1" applyFill="1" applyBorder="1" applyAlignment="1" applyProtection="1">
      <alignment vertical="center"/>
      <protection locked="0"/>
    </xf>
    <xf numFmtId="38" fontId="37" fillId="0" borderId="4" xfId="2" applyFont="1" applyFill="1" applyBorder="1" applyAlignment="1" applyProtection="1">
      <alignment vertical="center"/>
      <protection locked="0"/>
    </xf>
    <xf numFmtId="38" fontId="23" fillId="0" borderId="4" xfId="2" applyFont="1" applyFill="1" applyBorder="1" applyAlignment="1" applyProtection="1">
      <alignment horizontal="centerContinuous" vertical="center"/>
      <protection locked="0"/>
    </xf>
    <xf numFmtId="38" fontId="22" fillId="0" borderId="20" xfId="3" applyFont="1" applyFill="1" applyBorder="1" applyAlignment="1" applyProtection="1">
      <alignment vertical="center"/>
      <protection locked="0"/>
    </xf>
    <xf numFmtId="38" fontId="100" fillId="0" borderId="10" xfId="3" applyFont="1" applyFill="1" applyBorder="1" applyAlignment="1" applyProtection="1">
      <alignment vertical="center"/>
      <protection locked="0"/>
    </xf>
    <xf numFmtId="38" fontId="39" fillId="0" borderId="10" xfId="2" applyFont="1" applyFill="1" applyBorder="1" applyAlignment="1" applyProtection="1">
      <alignment vertical="center"/>
      <protection locked="0"/>
    </xf>
    <xf numFmtId="38" fontId="37" fillId="0" borderId="38" xfId="2" applyFont="1" applyFill="1" applyBorder="1" applyAlignment="1" applyProtection="1">
      <alignment vertical="center"/>
      <protection locked="0"/>
    </xf>
    <xf numFmtId="0" fontId="37" fillId="0" borderId="4" xfId="0" applyFont="1" applyFill="1" applyBorder="1" applyAlignment="1" applyProtection="1">
      <alignment vertical="center"/>
      <protection locked="0"/>
    </xf>
    <xf numFmtId="0" fontId="37" fillId="0" borderId="38" xfId="0" applyFont="1" applyFill="1" applyBorder="1" applyAlignment="1" applyProtection="1">
      <alignment vertical="center"/>
      <protection locked="0"/>
    </xf>
    <xf numFmtId="0" fontId="23" fillId="0" borderId="0" xfId="0" applyFont="1" applyFill="1" applyBorder="1" applyAlignment="1" applyProtection="1">
      <alignment vertical="center"/>
      <protection locked="0"/>
    </xf>
    <xf numFmtId="0" fontId="23" fillId="0" borderId="28" xfId="0" applyFont="1" applyFill="1" applyBorder="1" applyAlignment="1" applyProtection="1">
      <alignment vertical="center"/>
      <protection locked="0"/>
    </xf>
    <xf numFmtId="0" fontId="23" fillId="0" borderId="37" xfId="0" applyFont="1" applyFill="1" applyBorder="1" applyAlignment="1" applyProtection="1">
      <alignment vertical="center"/>
      <protection locked="0"/>
    </xf>
    <xf numFmtId="0" fontId="18" fillId="0" borderId="0" xfId="0" applyFont="1" applyFill="1" applyBorder="1" applyAlignment="1" applyProtection="1">
      <alignment vertical="center"/>
      <protection locked="0"/>
    </xf>
    <xf numFmtId="0" fontId="2" fillId="0" borderId="37" xfId="0" applyFont="1" applyFill="1" applyBorder="1" applyAlignment="1" applyProtection="1">
      <alignment horizontal="center" vertical="center"/>
      <protection locked="0"/>
    </xf>
    <xf numFmtId="0" fontId="2" fillId="0" borderId="0" xfId="0" applyFont="1" applyFill="1" applyBorder="1" applyAlignment="1" applyProtection="1">
      <alignment vertical="center"/>
      <protection locked="0"/>
    </xf>
    <xf numFmtId="38" fontId="12" fillId="0" borderId="0" xfId="3" applyFont="1" applyFill="1" applyBorder="1" applyAlignment="1" applyProtection="1">
      <alignment vertical="center"/>
      <protection locked="0"/>
    </xf>
    <xf numFmtId="38" fontId="36" fillId="0" borderId="0" xfId="3" applyFont="1" applyFill="1" applyBorder="1" applyAlignment="1" applyProtection="1">
      <alignment vertical="center"/>
      <protection locked="0"/>
    </xf>
    <xf numFmtId="0" fontId="4" fillId="0" borderId="28" xfId="0" applyFont="1" applyFill="1" applyBorder="1" applyAlignment="1" applyProtection="1">
      <alignment horizontal="center" vertical="center"/>
      <protection locked="0"/>
    </xf>
    <xf numFmtId="38" fontId="37" fillId="0" borderId="0" xfId="3" applyFont="1" applyFill="1" applyBorder="1" applyAlignment="1" applyProtection="1">
      <alignment vertical="center"/>
      <protection locked="0"/>
    </xf>
    <xf numFmtId="0" fontId="2" fillId="0" borderId="14" xfId="0" applyFont="1" applyFill="1" applyBorder="1" applyAlignment="1" applyProtection="1">
      <alignment horizontal="center" vertical="center"/>
      <protection locked="0"/>
    </xf>
    <xf numFmtId="0" fontId="2" fillId="0" borderId="5" xfId="0" applyFont="1" applyFill="1" applyBorder="1" applyAlignment="1" applyProtection="1">
      <alignment vertical="center"/>
      <protection locked="0"/>
    </xf>
    <xf numFmtId="0" fontId="48" fillId="0" borderId="5" xfId="0" applyFont="1" applyFill="1" applyBorder="1" applyAlignment="1" applyProtection="1">
      <alignment horizontal="center" vertical="center"/>
      <protection locked="0"/>
    </xf>
    <xf numFmtId="38" fontId="12" fillId="0" borderId="5" xfId="3" applyFont="1" applyFill="1" applyBorder="1" applyAlignment="1" applyProtection="1">
      <alignment vertical="center"/>
      <protection locked="0"/>
    </xf>
    <xf numFmtId="0" fontId="4" fillId="0" borderId="31" xfId="0" applyFont="1" applyFill="1" applyBorder="1" applyAlignment="1" applyProtection="1">
      <alignment horizontal="center" vertical="center"/>
      <protection locked="0"/>
    </xf>
    <xf numFmtId="38" fontId="12" fillId="0" borderId="7" xfId="3" applyFont="1" applyFill="1" applyBorder="1" applyAlignment="1" applyProtection="1">
      <alignment vertical="center"/>
      <protection locked="0"/>
    </xf>
    <xf numFmtId="38" fontId="12" fillId="0" borderId="16" xfId="3" applyFont="1" applyFill="1" applyBorder="1" applyAlignment="1" applyProtection="1">
      <alignment vertical="center"/>
      <protection locked="0"/>
    </xf>
    <xf numFmtId="38" fontId="12" fillId="0" borderId="6" xfId="3" applyFont="1" applyFill="1" applyBorder="1" applyAlignment="1" applyProtection="1">
      <alignment vertical="center"/>
      <protection locked="0"/>
    </xf>
    <xf numFmtId="38" fontId="112" fillId="0" borderId="49" xfId="2" applyFont="1" applyFill="1" applyBorder="1" applyAlignment="1" applyProtection="1">
      <alignment vertical="center"/>
      <protection locked="0"/>
    </xf>
    <xf numFmtId="0" fontId="97" fillId="0" borderId="15" xfId="0" applyFont="1" applyFill="1" applyBorder="1" applyAlignment="1" applyProtection="1">
      <alignment vertical="center"/>
      <protection locked="0"/>
    </xf>
    <xf numFmtId="0" fontId="97" fillId="0" borderId="22" xfId="0" applyFont="1" applyFill="1" applyBorder="1" applyAlignment="1" applyProtection="1">
      <alignment vertical="center"/>
      <protection locked="0"/>
    </xf>
    <xf numFmtId="0" fontId="30" fillId="0" borderId="17" xfId="0" applyFont="1" applyFill="1" applyBorder="1" applyAlignment="1" applyProtection="1">
      <alignment horizontal="left" vertical="top"/>
    </xf>
    <xf numFmtId="0" fontId="30" fillId="0" borderId="45" xfId="0" applyFont="1" applyFill="1" applyBorder="1" applyAlignment="1" applyProtection="1">
      <alignment vertical="top"/>
    </xf>
    <xf numFmtId="0" fontId="30" fillId="0" borderId="50" xfId="0" applyFont="1" applyFill="1" applyBorder="1" applyAlignment="1" applyProtection="1">
      <alignment vertical="top"/>
    </xf>
    <xf numFmtId="0" fontId="47" fillId="0" borderId="53" xfId="0" applyFont="1" applyFill="1" applyBorder="1" applyAlignment="1" applyProtection="1">
      <alignment horizontal="center" vertical="top" shrinkToFit="1"/>
    </xf>
    <xf numFmtId="182" fontId="30" fillId="0" borderId="0" xfId="0" applyNumberFormat="1" applyFont="1" applyFill="1" applyAlignment="1" applyProtection="1">
      <alignment vertical="center" shrinkToFit="1"/>
    </xf>
    <xf numFmtId="0" fontId="32" fillId="0" borderId="0" xfId="0" applyFont="1" applyFill="1" applyAlignment="1" applyProtection="1">
      <alignment vertical="center"/>
    </xf>
    <xf numFmtId="0" fontId="30" fillId="0" borderId="57" xfId="0" applyFont="1" applyFill="1" applyBorder="1" applyAlignment="1" applyProtection="1">
      <alignment vertical="top"/>
    </xf>
    <xf numFmtId="0" fontId="27" fillId="0" borderId="58" xfId="0" applyFont="1" applyFill="1" applyBorder="1" applyAlignment="1" applyProtection="1">
      <alignment vertical="top"/>
    </xf>
    <xf numFmtId="0" fontId="30" fillId="0" borderId="1" xfId="0" applyFont="1" applyFill="1" applyBorder="1" applyAlignment="1" applyProtection="1">
      <alignment vertical="top"/>
    </xf>
    <xf numFmtId="0" fontId="14" fillId="0" borderId="5" xfId="0" applyFont="1" applyFill="1" applyBorder="1" applyAlignment="1" applyProtection="1">
      <alignment vertical="top"/>
    </xf>
    <xf numFmtId="0" fontId="14" fillId="0" borderId="0" xfId="0" applyFont="1" applyFill="1" applyBorder="1" applyAlignment="1" applyProtection="1">
      <alignment vertical="top"/>
    </xf>
    <xf numFmtId="0" fontId="30" fillId="0" borderId="46" xfId="0" applyFont="1" applyFill="1" applyBorder="1" applyAlignment="1" applyProtection="1">
      <alignment vertical="top"/>
    </xf>
    <xf numFmtId="0" fontId="30" fillId="0" borderId="47" xfId="0" applyFont="1" applyFill="1" applyBorder="1" applyAlignment="1" applyProtection="1">
      <alignment vertical="top"/>
    </xf>
    <xf numFmtId="182" fontId="14" fillId="0" borderId="0" xfId="0" applyNumberFormat="1" applyFont="1" applyFill="1" applyAlignment="1" applyProtection="1">
      <alignment vertical="center" shrinkToFit="1"/>
    </xf>
    <xf numFmtId="0" fontId="30" fillId="0" borderId="0" xfId="0" applyFont="1" applyFill="1" applyBorder="1" applyAlignment="1" applyProtection="1">
      <alignment vertical="top"/>
    </xf>
    <xf numFmtId="0" fontId="2" fillId="0" borderId="5" xfId="0" applyFont="1" applyFill="1" applyBorder="1" applyAlignment="1" applyProtection="1">
      <alignment vertical="top"/>
    </xf>
    <xf numFmtId="0" fontId="30" fillId="0" borderId="47" xfId="0" applyFont="1" applyBorder="1" applyAlignment="1" applyProtection="1">
      <alignment vertical="top"/>
    </xf>
    <xf numFmtId="0" fontId="2" fillId="0" borderId="0" xfId="0" applyFont="1" applyFill="1" applyBorder="1" applyAlignment="1" applyProtection="1">
      <alignment vertical="top"/>
    </xf>
    <xf numFmtId="0" fontId="30" fillId="0" borderId="56" xfId="0" applyFont="1" applyFill="1" applyBorder="1" applyAlignment="1" applyProtection="1">
      <alignment horizontal="left" vertical="top"/>
    </xf>
    <xf numFmtId="0" fontId="30" fillId="0" borderId="50" xfId="0" applyFont="1" applyFill="1" applyBorder="1" applyAlignment="1" applyProtection="1">
      <alignment horizontal="left" vertical="top"/>
    </xf>
    <xf numFmtId="0" fontId="30" fillId="0" borderId="37" xfId="0" applyFont="1" applyFill="1" applyBorder="1" applyAlignment="1" applyProtection="1">
      <alignment vertical="top"/>
    </xf>
    <xf numFmtId="0" fontId="30" fillId="0" borderId="37" xfId="0" applyFont="1" applyFill="1" applyBorder="1" applyAlignment="1" applyProtection="1">
      <alignment vertical="top" shrinkToFit="1"/>
    </xf>
    <xf numFmtId="0" fontId="2" fillId="0" borderId="2" xfId="0" applyFont="1" applyFill="1" applyBorder="1" applyAlignment="1" applyProtection="1">
      <alignment horizontal="centerContinuous" vertical="center"/>
    </xf>
    <xf numFmtId="0" fontId="4" fillId="0" borderId="3" xfId="0" applyFont="1" applyFill="1" applyBorder="1" applyAlignment="1" applyProtection="1">
      <alignment horizontal="centerContinuous" vertical="center"/>
    </xf>
    <xf numFmtId="0" fontId="10" fillId="0" borderId="39" xfId="0" applyFont="1" applyFill="1" applyBorder="1" applyAlignment="1" applyProtection="1">
      <alignment horizontal="center" vertical="center"/>
    </xf>
    <xf numFmtId="0" fontId="40" fillId="0" borderId="48" xfId="0" applyFont="1" applyFill="1" applyBorder="1" applyAlignment="1" applyProtection="1">
      <alignment horizontal="center" vertical="center" shrinkToFit="1"/>
    </xf>
    <xf numFmtId="0" fontId="10" fillId="0" borderId="31" xfId="0" applyFont="1" applyFill="1" applyBorder="1" applyAlignment="1" applyProtection="1">
      <alignment horizontal="center" vertical="center"/>
    </xf>
    <xf numFmtId="0" fontId="40" fillId="0" borderId="63" xfId="0" applyFont="1" applyFill="1" applyBorder="1" applyAlignment="1" applyProtection="1">
      <alignment horizontal="center" vertical="center" shrinkToFit="1"/>
    </xf>
    <xf numFmtId="0" fontId="10" fillId="0" borderId="4" xfId="0" applyFont="1" applyFill="1" applyBorder="1" applyAlignment="1" applyProtection="1">
      <alignment horizontal="center" vertical="center"/>
    </xf>
    <xf numFmtId="0" fontId="10" fillId="0" borderId="10" xfId="0" applyFont="1" applyFill="1" applyBorder="1" applyAlignment="1" applyProtection="1">
      <alignment horizontal="center" vertical="center"/>
    </xf>
    <xf numFmtId="0" fontId="40" fillId="0" borderId="4" xfId="0" applyFont="1" applyFill="1" applyBorder="1" applyAlignment="1" applyProtection="1">
      <alignment horizontal="center" vertical="center" shrinkToFit="1"/>
    </xf>
    <xf numFmtId="0" fontId="32" fillId="0" borderId="14" xfId="0" applyFont="1" applyFill="1" applyBorder="1" applyAlignment="1">
      <alignment horizontal="left" vertical="center"/>
    </xf>
    <xf numFmtId="38" fontId="22" fillId="0" borderId="53" xfId="3" applyFont="1" applyFill="1" applyBorder="1" applyAlignment="1" applyProtection="1">
      <alignment vertical="center"/>
      <protection locked="0"/>
    </xf>
    <xf numFmtId="0" fontId="14" fillId="0" borderId="2" xfId="0" applyFont="1" applyFill="1" applyBorder="1" applyAlignment="1" applyProtection="1">
      <alignment horizontal="left" vertical="center"/>
    </xf>
    <xf numFmtId="0" fontId="14" fillId="0" borderId="2" xfId="0" applyFont="1" applyFill="1" applyBorder="1" applyAlignment="1">
      <alignment horizontal="left" vertical="center"/>
    </xf>
    <xf numFmtId="0" fontId="40" fillId="0" borderId="3" xfId="0" applyFont="1" applyFill="1" applyBorder="1" applyAlignment="1" applyProtection="1">
      <alignment vertical="center"/>
    </xf>
    <xf numFmtId="38" fontId="56" fillId="0" borderId="0" xfId="2" applyFont="1" applyFill="1" applyBorder="1" applyAlignment="1">
      <alignment vertical="center" shrinkToFit="1"/>
    </xf>
    <xf numFmtId="0" fontId="4" fillId="0" borderId="4"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38" fontId="29" fillId="0" borderId="5" xfId="2" applyFont="1" applyFill="1" applyBorder="1" applyAlignment="1" applyProtection="1">
      <alignment vertical="center"/>
      <protection locked="0"/>
    </xf>
    <xf numFmtId="38" fontId="29" fillId="0" borderId="3" xfId="2" applyFont="1" applyFill="1" applyBorder="1" applyAlignment="1" applyProtection="1">
      <alignment vertical="center"/>
      <protection locked="0"/>
    </xf>
    <xf numFmtId="38" fontId="122" fillId="0" borderId="4" xfId="2" applyFont="1" applyFill="1" applyBorder="1" applyAlignment="1" applyProtection="1">
      <alignment vertical="center"/>
    </xf>
    <xf numFmtId="38" fontId="23" fillId="0" borderId="3" xfId="2" applyFont="1" applyFill="1" applyBorder="1" applyAlignment="1" applyProtection="1">
      <alignment vertical="center"/>
    </xf>
    <xf numFmtId="38" fontId="22" fillId="0" borderId="4" xfId="2" applyFont="1" applyFill="1" applyBorder="1" applyAlignment="1">
      <alignment vertical="center"/>
    </xf>
    <xf numFmtId="0" fontId="120" fillId="0" borderId="2" xfId="0" applyFont="1" applyFill="1" applyBorder="1" applyAlignment="1">
      <alignment vertical="center"/>
    </xf>
    <xf numFmtId="0" fontId="120" fillId="0" borderId="3" xfId="0" applyFont="1" applyFill="1" applyBorder="1" applyAlignment="1">
      <alignment vertical="center"/>
    </xf>
    <xf numFmtId="0" fontId="120" fillId="0" borderId="10" xfId="0" applyFont="1" applyFill="1" applyBorder="1" applyAlignment="1">
      <alignment vertical="center"/>
    </xf>
    <xf numFmtId="0" fontId="0" fillId="0" borderId="55" xfId="0" applyFont="1" applyFill="1" applyBorder="1" applyAlignment="1">
      <alignment horizontal="center" vertical="center"/>
    </xf>
    <xf numFmtId="38" fontId="29" fillId="0" borderId="18" xfId="2" applyFont="1" applyFill="1" applyBorder="1" applyAlignment="1" applyProtection="1">
      <alignment vertical="center"/>
      <protection locked="0"/>
    </xf>
    <xf numFmtId="0" fontId="19" fillId="0" borderId="34" xfId="0" applyFont="1" applyFill="1" applyBorder="1" applyAlignment="1" applyProtection="1">
      <alignment horizontal="left" vertical="center"/>
    </xf>
    <xf numFmtId="38" fontId="40" fillId="0" borderId="23" xfId="3" applyFont="1" applyFill="1" applyBorder="1" applyAlignment="1">
      <alignment vertical="center"/>
    </xf>
    <xf numFmtId="38" fontId="29" fillId="0" borderId="86" xfId="3" applyFont="1" applyFill="1" applyBorder="1" applyAlignment="1" applyProtection="1">
      <alignment vertical="center"/>
      <protection locked="0"/>
    </xf>
    <xf numFmtId="38" fontId="40" fillId="0" borderId="58" xfId="3" applyFont="1" applyFill="1" applyBorder="1" applyAlignment="1">
      <alignment vertical="center"/>
    </xf>
    <xf numFmtId="38" fontId="29" fillId="0" borderId="88" xfId="3" applyFont="1" applyFill="1" applyBorder="1" applyAlignment="1" applyProtection="1">
      <alignment vertical="center"/>
      <protection locked="0"/>
    </xf>
    <xf numFmtId="0" fontId="32" fillId="0" borderId="17" xfId="0" applyFont="1" applyFill="1" applyBorder="1" applyAlignment="1">
      <alignment vertical="center"/>
    </xf>
    <xf numFmtId="0" fontId="32" fillId="0" borderId="25" xfId="0" applyFont="1" applyFill="1" applyBorder="1" applyAlignment="1">
      <alignment vertical="center"/>
    </xf>
    <xf numFmtId="0" fontId="35" fillId="0" borderId="0" xfId="0" applyFont="1" applyFill="1" applyAlignment="1">
      <alignment vertical="center"/>
    </xf>
    <xf numFmtId="38" fontId="29" fillId="0" borderId="19" xfId="2" applyFont="1" applyFill="1" applyBorder="1" applyAlignment="1" applyProtection="1">
      <alignment vertical="center"/>
      <protection locked="0"/>
    </xf>
    <xf numFmtId="38" fontId="29" fillId="0" borderId="18" xfId="2" applyFont="1" applyFill="1" applyBorder="1" applyAlignment="1" applyProtection="1">
      <alignment vertical="center"/>
      <protection locked="0"/>
    </xf>
    <xf numFmtId="0" fontId="19" fillId="0" borderId="2" xfId="0" applyFont="1" applyFill="1" applyBorder="1" applyAlignment="1">
      <alignment vertical="center"/>
    </xf>
    <xf numFmtId="0" fontId="58" fillId="0" borderId="60" xfId="0" applyFont="1" applyFill="1" applyBorder="1" applyAlignment="1" applyProtection="1">
      <alignment vertical="center"/>
      <protection locked="0"/>
    </xf>
    <xf numFmtId="38" fontId="12" fillId="0" borderId="5" xfId="3" applyFont="1" applyFill="1" applyBorder="1" applyAlignment="1" applyProtection="1">
      <alignment vertical="center" shrinkToFit="1"/>
    </xf>
    <xf numFmtId="38" fontId="96" fillId="0" borderId="24" xfId="3" applyFont="1" applyFill="1" applyBorder="1" applyAlignment="1">
      <alignment vertical="center" shrinkToFit="1"/>
    </xf>
    <xf numFmtId="38" fontId="12" fillId="0" borderId="111" xfId="3" applyFont="1" applyFill="1" applyBorder="1" applyAlignment="1" applyProtection="1">
      <alignment vertical="center"/>
      <protection locked="0"/>
    </xf>
    <xf numFmtId="38" fontId="60" fillId="0" borderId="112" xfId="3" applyFont="1" applyFill="1" applyBorder="1" applyAlignment="1" applyProtection="1">
      <alignment vertical="center"/>
      <protection locked="0"/>
    </xf>
    <xf numFmtId="0" fontId="11" fillId="0" borderId="0" xfId="0" applyFont="1" applyFill="1" applyAlignment="1">
      <alignment shrinkToFit="1"/>
    </xf>
    <xf numFmtId="0" fontId="14" fillId="0" borderId="14" xfId="0" applyFont="1" applyFill="1" applyBorder="1" applyAlignment="1">
      <alignment vertical="center"/>
    </xf>
    <xf numFmtId="0" fontId="14" fillId="0" borderId="37" xfId="0" applyFont="1" applyFill="1" applyBorder="1" applyAlignment="1">
      <alignment vertical="center"/>
    </xf>
    <xf numFmtId="38" fontId="40" fillId="0" borderId="65" xfId="2" applyFont="1" applyFill="1" applyBorder="1" applyAlignment="1">
      <alignment vertical="center" shrinkToFit="1"/>
    </xf>
    <xf numFmtId="0" fontId="48" fillId="0" borderId="33" xfId="0" applyFont="1" applyFill="1" applyBorder="1" applyAlignment="1">
      <alignment vertical="center"/>
    </xf>
    <xf numFmtId="38" fontId="29" fillId="0" borderId="19" xfId="2" applyFont="1" applyFill="1" applyBorder="1" applyAlignment="1" applyProtection="1">
      <alignment vertical="center"/>
      <protection locked="0"/>
    </xf>
    <xf numFmtId="0" fontId="97" fillId="0" borderId="15" xfId="0" applyFont="1" applyFill="1" applyBorder="1" applyAlignment="1" applyProtection="1">
      <alignment vertical="center"/>
      <protection locked="0"/>
    </xf>
    <xf numFmtId="0" fontId="40" fillId="0" borderId="87" xfId="0" applyFont="1" applyFill="1" applyBorder="1" applyAlignment="1">
      <alignment vertical="center" shrinkToFit="1"/>
    </xf>
    <xf numFmtId="0" fontId="40" fillId="0" borderId="90" xfId="0" applyFont="1" applyFill="1" applyBorder="1" applyAlignment="1">
      <alignment vertical="center" shrinkToFit="1"/>
    </xf>
    <xf numFmtId="0" fontId="124" fillId="0" borderId="0" xfId="0" applyFont="1" applyFill="1" applyAlignment="1">
      <alignment horizontal="right" vertical="center"/>
    </xf>
    <xf numFmtId="0" fontId="123" fillId="0" borderId="0" xfId="0" applyFont="1" applyFill="1" applyBorder="1" applyAlignment="1">
      <alignment vertical="center"/>
    </xf>
    <xf numFmtId="0" fontId="45" fillId="0" borderId="0" xfId="0" applyFont="1" applyFill="1" applyBorder="1" applyAlignment="1">
      <alignment vertical="center"/>
    </xf>
    <xf numFmtId="38" fontId="29" fillId="0" borderId="18" xfId="2" applyFont="1" applyFill="1" applyBorder="1" applyAlignment="1" applyProtection="1">
      <alignment vertical="center"/>
      <protection locked="0"/>
    </xf>
    <xf numFmtId="38" fontId="4" fillId="0" borderId="4" xfId="2" applyFont="1" applyFill="1" applyBorder="1" applyAlignment="1">
      <alignment vertical="center"/>
    </xf>
    <xf numFmtId="38" fontId="1" fillId="0" borderId="3" xfId="2" applyFont="1" applyFill="1" applyBorder="1" applyAlignment="1">
      <alignment vertical="center"/>
    </xf>
    <xf numFmtId="38" fontId="47" fillId="0" borderId="0" xfId="2" applyFont="1" applyFill="1" applyBorder="1" applyAlignment="1" applyProtection="1">
      <alignment vertical="center"/>
    </xf>
    <xf numFmtId="0" fontId="58" fillId="0" borderId="0" xfId="0" applyFont="1" applyFill="1" applyAlignment="1">
      <alignment horizontal="center" textRotation="255"/>
    </xf>
    <xf numFmtId="0" fontId="35" fillId="0" borderId="0" xfId="0" applyFont="1" applyFill="1" applyAlignment="1">
      <alignment horizontal="distributed" vertical="center"/>
    </xf>
    <xf numFmtId="38" fontId="4" fillId="0" borderId="14" xfId="3" applyFont="1" applyFill="1" applyBorder="1" applyAlignment="1">
      <alignment vertical="center"/>
    </xf>
    <xf numFmtId="0" fontId="4" fillId="0" borderId="2" xfId="0" applyFont="1" applyFill="1" applyBorder="1" applyAlignment="1">
      <alignment horizontal="center" vertical="center"/>
    </xf>
    <xf numFmtId="38" fontId="125" fillId="0" borderId="1" xfId="3" applyFont="1" applyFill="1" applyBorder="1" applyAlignment="1" applyProtection="1">
      <alignment vertical="center"/>
      <protection locked="0"/>
    </xf>
    <xf numFmtId="0" fontId="17" fillId="0" borderId="10" xfId="0" applyFont="1" applyFill="1" applyBorder="1" applyAlignment="1">
      <alignment vertical="center"/>
    </xf>
    <xf numFmtId="0" fontId="12" fillId="0" borderId="59" xfId="0" applyFont="1" applyFill="1" applyBorder="1" applyAlignment="1">
      <alignment vertical="center" shrinkToFit="1"/>
    </xf>
    <xf numFmtId="38" fontId="12" fillId="0" borderId="113" xfId="3" applyFont="1" applyFill="1" applyBorder="1" applyAlignment="1">
      <alignment vertical="center"/>
    </xf>
    <xf numFmtId="38" fontId="29" fillId="0" borderId="114" xfId="3" applyFont="1" applyFill="1" applyBorder="1" applyAlignment="1" applyProtection="1">
      <alignment vertical="center"/>
      <protection locked="0"/>
    </xf>
    <xf numFmtId="38" fontId="12" fillId="0" borderId="115" xfId="3" applyFont="1" applyFill="1" applyBorder="1" applyAlignment="1">
      <alignment vertical="center"/>
    </xf>
    <xf numFmtId="38" fontId="29" fillId="0" borderId="116" xfId="3" applyFont="1" applyFill="1" applyBorder="1" applyAlignment="1" applyProtection="1">
      <alignment vertical="center"/>
      <protection locked="0"/>
    </xf>
    <xf numFmtId="38" fontId="12" fillId="0" borderId="117" xfId="3" applyFont="1" applyFill="1" applyBorder="1" applyAlignment="1">
      <alignment vertical="center"/>
    </xf>
    <xf numFmtId="38" fontId="29" fillId="0" borderId="118" xfId="3" applyFont="1" applyFill="1" applyBorder="1" applyAlignment="1" applyProtection="1">
      <alignment vertical="center"/>
      <protection locked="0"/>
    </xf>
    <xf numFmtId="38" fontId="96" fillId="0" borderId="119" xfId="3" applyFont="1" applyFill="1" applyBorder="1" applyAlignment="1">
      <alignment vertical="center" shrinkToFit="1"/>
    </xf>
    <xf numFmtId="38" fontId="12" fillId="0" borderId="120" xfId="3" applyFont="1" applyFill="1" applyBorder="1" applyAlignment="1">
      <alignment vertical="center"/>
    </xf>
    <xf numFmtId="38" fontId="12" fillId="0" borderId="121" xfId="3" applyFont="1" applyFill="1" applyBorder="1" applyAlignment="1">
      <alignment vertical="center"/>
    </xf>
    <xf numFmtId="38" fontId="10" fillId="0" borderId="0" xfId="2" applyFont="1" applyFill="1" applyBorder="1" applyAlignment="1" applyProtection="1">
      <alignment vertical="center"/>
      <protection locked="0"/>
    </xf>
    <xf numFmtId="38" fontId="29" fillId="0" borderId="18" xfId="2" applyFont="1" applyFill="1" applyBorder="1" applyAlignment="1" applyProtection="1">
      <alignment vertical="center" shrinkToFit="1"/>
      <protection locked="0"/>
    </xf>
    <xf numFmtId="0" fontId="4" fillId="0" borderId="91" xfId="0" applyFont="1" applyFill="1" applyBorder="1" applyAlignment="1">
      <alignment vertical="center" shrinkToFit="1"/>
    </xf>
    <xf numFmtId="38" fontId="29" fillId="0" borderId="24" xfId="2" applyFont="1" applyFill="1" applyBorder="1" applyAlignment="1" applyProtection="1">
      <alignment vertical="center" shrinkToFit="1"/>
      <protection locked="0"/>
    </xf>
    <xf numFmtId="0" fontId="15" fillId="0" borderId="5" xfId="0" applyFont="1" applyFill="1" applyBorder="1" applyAlignment="1">
      <alignment horizontal="center" vertical="center"/>
    </xf>
    <xf numFmtId="38" fontId="40" fillId="0" borderId="5" xfId="0" applyNumberFormat="1" applyFont="1" applyFill="1" applyBorder="1" applyAlignment="1">
      <alignment vertical="center"/>
    </xf>
    <xf numFmtId="38" fontId="29" fillId="0" borderId="18" xfId="3" applyNumberFormat="1" applyFont="1" applyFill="1" applyBorder="1" applyAlignment="1" applyProtection="1">
      <alignment vertical="center" shrinkToFit="1"/>
      <protection locked="0"/>
    </xf>
    <xf numFmtId="38" fontId="29" fillId="0" borderId="48" xfId="3" applyNumberFormat="1" applyFont="1" applyFill="1" applyBorder="1" applyAlignment="1" applyProtection="1">
      <alignment vertical="center" shrinkToFit="1"/>
      <protection locked="0"/>
    </xf>
    <xf numFmtId="38" fontId="29" fillId="0" borderId="49" xfId="3" applyNumberFormat="1" applyFont="1" applyFill="1" applyBorder="1" applyAlignment="1" applyProtection="1">
      <alignment vertical="center" shrinkToFit="1"/>
      <protection locked="0"/>
    </xf>
    <xf numFmtId="38" fontId="2" fillId="4" borderId="4" xfId="3" applyFont="1" applyFill="1" applyBorder="1" applyAlignment="1">
      <alignment horizontal="center" vertical="center"/>
    </xf>
    <xf numFmtId="38" fontId="30" fillId="4" borderId="2" xfId="3" applyFont="1" applyFill="1" applyBorder="1" applyAlignment="1" applyProtection="1">
      <alignment vertical="center" shrinkToFit="1"/>
    </xf>
    <xf numFmtId="0" fontId="14" fillId="4" borderId="2" xfId="0" applyFont="1" applyFill="1" applyBorder="1" applyAlignment="1" applyProtection="1">
      <alignment vertical="center"/>
    </xf>
    <xf numFmtId="38" fontId="12" fillId="4" borderId="3" xfId="3" applyFont="1" applyFill="1" applyBorder="1" applyAlignment="1" applyProtection="1">
      <alignment vertical="center"/>
    </xf>
    <xf numFmtId="38" fontId="29" fillId="4" borderId="18" xfId="3" applyFont="1" applyFill="1" applyBorder="1" applyAlignment="1" applyProtection="1">
      <alignment vertical="center"/>
      <protection locked="0"/>
    </xf>
    <xf numFmtId="38" fontId="37" fillId="4" borderId="3" xfId="3" applyFont="1" applyFill="1" applyBorder="1" applyAlignment="1" applyProtection="1">
      <alignment vertical="center"/>
      <protection locked="0"/>
    </xf>
    <xf numFmtId="38" fontId="4" fillId="4" borderId="4" xfId="3" applyFont="1" applyFill="1" applyBorder="1" applyAlignment="1">
      <alignment horizontal="center" vertical="center" shrinkToFit="1"/>
    </xf>
    <xf numFmtId="38" fontId="23" fillId="4" borderId="0" xfId="3" applyFont="1" applyFill="1" applyBorder="1" applyAlignment="1" applyProtection="1">
      <alignment horizontal="center" vertical="center"/>
    </xf>
    <xf numFmtId="0" fontId="2" fillId="4" borderId="2" xfId="0" applyFont="1" applyFill="1" applyBorder="1" applyAlignment="1">
      <alignment horizontal="center" vertical="center"/>
    </xf>
    <xf numFmtId="0" fontId="30" fillId="4" borderId="4" xfId="0" applyFont="1" applyFill="1" applyBorder="1" applyAlignment="1" applyProtection="1">
      <alignment vertical="center" shrinkToFit="1"/>
    </xf>
    <xf numFmtId="0" fontId="14" fillId="4" borderId="2" xfId="0" applyFont="1" applyFill="1" applyBorder="1" applyAlignment="1" applyProtection="1">
      <alignment horizontal="center" vertical="center"/>
    </xf>
    <xf numFmtId="0" fontId="4" fillId="4" borderId="4" xfId="0" applyFont="1" applyFill="1" applyBorder="1" applyAlignment="1">
      <alignment horizontal="center" vertical="center" shrinkToFit="1"/>
    </xf>
    <xf numFmtId="38" fontId="37" fillId="4" borderId="3" xfId="3" applyFont="1" applyFill="1" applyBorder="1" applyAlignment="1" applyProtection="1">
      <alignment horizontal="left" vertical="center"/>
      <protection locked="0"/>
    </xf>
    <xf numFmtId="0" fontId="127" fillId="4" borderId="2" xfId="0" applyFont="1" applyFill="1" applyBorder="1" applyAlignment="1" applyProtection="1">
      <alignment horizontal="center" vertical="center"/>
    </xf>
    <xf numFmtId="38" fontId="29" fillId="4" borderId="49" xfId="3" applyFont="1" applyFill="1" applyBorder="1" applyAlignment="1" applyProtection="1">
      <alignment vertical="center"/>
      <protection locked="0"/>
    </xf>
    <xf numFmtId="0" fontId="23" fillId="4" borderId="4" xfId="0" applyFont="1" applyFill="1" applyBorder="1" applyAlignment="1">
      <alignment vertical="center"/>
    </xf>
    <xf numFmtId="0" fontId="23" fillId="4" borderId="14" xfId="0" applyFont="1" applyFill="1" applyBorder="1" applyAlignment="1">
      <alignment vertical="center"/>
    </xf>
    <xf numFmtId="0" fontId="23" fillId="4" borderId="12" xfId="0" applyFont="1" applyFill="1" applyBorder="1" applyAlignment="1">
      <alignment vertical="center"/>
    </xf>
    <xf numFmtId="0" fontId="18" fillId="4" borderId="0" xfId="0" applyFont="1" applyFill="1" applyAlignment="1">
      <alignment vertical="center"/>
    </xf>
    <xf numFmtId="0" fontId="23" fillId="4" borderId="28" xfId="0" applyFont="1" applyFill="1" applyBorder="1" applyAlignment="1">
      <alignment vertical="center"/>
    </xf>
    <xf numFmtId="0" fontId="30" fillId="4" borderId="2" xfId="0" applyFont="1" applyFill="1" applyBorder="1" applyAlignment="1" applyProtection="1">
      <alignment vertical="center" shrinkToFit="1"/>
    </xf>
    <xf numFmtId="0" fontId="87" fillId="4" borderId="60" xfId="0" applyFont="1" applyFill="1" applyBorder="1" applyAlignment="1" applyProtection="1">
      <alignment vertical="center"/>
      <protection locked="0"/>
    </xf>
    <xf numFmtId="0" fontId="2" fillId="4" borderId="2" xfId="0" applyFont="1" applyFill="1" applyBorder="1" applyAlignment="1">
      <alignment vertical="center"/>
    </xf>
    <xf numFmtId="0" fontId="2" fillId="4" borderId="4" xfId="0" applyFont="1" applyFill="1" applyBorder="1" applyAlignment="1">
      <alignment vertical="center"/>
    </xf>
    <xf numFmtId="0" fontId="48" fillId="4" borderId="2" xfId="0" applyFont="1" applyFill="1" applyBorder="1" applyAlignment="1">
      <alignment horizontal="center" vertical="center"/>
    </xf>
    <xf numFmtId="38" fontId="12" fillId="4" borderId="10" xfId="3" applyFont="1" applyFill="1" applyBorder="1" applyAlignment="1">
      <alignment vertical="center"/>
    </xf>
    <xf numFmtId="38" fontId="60" fillId="4" borderId="4" xfId="3" applyFont="1" applyFill="1" applyBorder="1" applyAlignment="1" applyProtection="1">
      <alignment vertical="center"/>
      <protection locked="0"/>
    </xf>
    <xf numFmtId="38" fontId="36" fillId="4" borderId="4" xfId="3" applyFont="1" applyFill="1" applyBorder="1" applyAlignment="1" applyProtection="1">
      <alignment vertical="center"/>
    </xf>
    <xf numFmtId="0" fontId="4" fillId="4" borderId="4" xfId="0" applyFont="1" applyFill="1" applyBorder="1" applyAlignment="1">
      <alignment horizontal="center" vertical="center"/>
    </xf>
    <xf numFmtId="38" fontId="14" fillId="4" borderId="14" xfId="3" applyFont="1" applyFill="1" applyBorder="1" applyAlignment="1">
      <alignment vertical="center"/>
    </xf>
    <xf numFmtId="0" fontId="14" fillId="4" borderId="2" xfId="0" applyFont="1" applyFill="1" applyBorder="1" applyAlignment="1">
      <alignment horizontal="center" vertical="center"/>
    </xf>
    <xf numFmtId="38" fontId="12" fillId="4" borderId="5" xfId="3" applyFont="1" applyFill="1" applyBorder="1" applyAlignment="1">
      <alignment vertical="center"/>
    </xf>
    <xf numFmtId="38" fontId="37" fillId="4" borderId="5" xfId="3" applyFont="1" applyFill="1" applyBorder="1" applyAlignment="1" applyProtection="1">
      <alignment vertical="center"/>
      <protection locked="0"/>
    </xf>
    <xf numFmtId="38" fontId="37" fillId="4" borderId="4" xfId="3" applyFont="1" applyFill="1" applyBorder="1" applyAlignment="1" applyProtection="1">
      <alignment vertical="center"/>
    </xf>
    <xf numFmtId="0" fontId="2" fillId="4" borderId="12" xfId="0" applyFont="1" applyFill="1" applyBorder="1" applyAlignment="1">
      <alignment horizontal="center" vertical="center"/>
    </xf>
    <xf numFmtId="0" fontId="30" fillId="4" borderId="14" xfId="0" applyFont="1" applyFill="1" applyBorder="1" applyAlignment="1" applyProtection="1">
      <alignment vertical="center" shrinkToFit="1"/>
    </xf>
    <xf numFmtId="0" fontId="14" fillId="4" borderId="14" xfId="0" applyFont="1" applyFill="1" applyBorder="1" applyAlignment="1" applyProtection="1">
      <alignment horizontal="center" vertical="center"/>
    </xf>
    <xf numFmtId="38" fontId="12" fillId="4" borderId="5" xfId="3" applyFont="1" applyFill="1" applyBorder="1" applyAlignment="1" applyProtection="1">
      <alignment vertical="center"/>
    </xf>
    <xf numFmtId="38" fontId="87" fillId="4" borderId="5" xfId="3" applyFont="1" applyFill="1" applyBorder="1" applyAlignment="1" applyProtection="1">
      <alignment vertical="center"/>
      <protection locked="0"/>
    </xf>
    <xf numFmtId="0" fontId="4" fillId="4" borderId="12" xfId="0" applyFont="1" applyFill="1" applyBorder="1" applyAlignment="1">
      <alignment horizontal="center" vertical="center" shrinkToFit="1"/>
    </xf>
    <xf numFmtId="0" fontId="2" fillId="4" borderId="4" xfId="0" applyFont="1" applyFill="1" applyBorder="1" applyAlignment="1">
      <alignment horizontal="center" vertical="center"/>
    </xf>
    <xf numFmtId="38" fontId="87" fillId="4" borderId="3" xfId="3" applyFont="1" applyFill="1" applyBorder="1" applyAlignment="1" applyProtection="1">
      <alignment vertical="center"/>
    </xf>
    <xf numFmtId="38" fontId="37" fillId="4" borderId="0" xfId="3" applyFont="1" applyFill="1" applyBorder="1" applyAlignment="1" applyProtection="1">
      <alignment horizontal="left" vertical="center"/>
    </xf>
    <xf numFmtId="38" fontId="22" fillId="4" borderId="20" xfId="3" applyFont="1" applyFill="1" applyBorder="1" applyAlignment="1" applyProtection="1">
      <alignment vertical="center"/>
    </xf>
    <xf numFmtId="38" fontId="37" fillId="4" borderId="3" xfId="3" applyFont="1" applyFill="1" applyBorder="1" applyAlignment="1" applyProtection="1">
      <alignment vertical="center"/>
    </xf>
    <xf numFmtId="0" fontId="2" fillId="4" borderId="4" xfId="0" applyFont="1" applyFill="1" applyBorder="1" applyAlignment="1" applyProtection="1">
      <alignment vertical="center"/>
    </xf>
    <xf numFmtId="38" fontId="2" fillId="4" borderId="0" xfId="3" applyFont="1" applyFill="1" applyBorder="1" applyAlignment="1" applyProtection="1">
      <alignment vertical="center"/>
    </xf>
    <xf numFmtId="38" fontId="30" fillId="4" borderId="0" xfId="3" applyFont="1" applyFill="1" applyBorder="1" applyAlignment="1" applyProtection="1">
      <alignment vertical="center"/>
    </xf>
    <xf numFmtId="0" fontId="14" fillId="4" borderId="0" xfId="0" applyFont="1" applyFill="1" applyBorder="1" applyAlignment="1" applyProtection="1">
      <alignment horizontal="center" vertical="center"/>
    </xf>
    <xf numFmtId="0" fontId="12" fillId="4" borderId="0" xfId="0" applyFont="1" applyFill="1" applyBorder="1" applyAlignment="1" applyProtection="1">
      <alignment vertical="center"/>
    </xf>
    <xf numFmtId="38" fontId="29" fillId="4" borderId="0" xfId="3" applyFont="1" applyFill="1" applyBorder="1" applyAlignment="1" applyProtection="1">
      <alignment vertical="center"/>
    </xf>
    <xf numFmtId="38" fontId="37" fillId="4" borderId="0" xfId="3" applyFont="1" applyFill="1" applyBorder="1" applyAlignment="1" applyProtection="1">
      <alignment vertical="center"/>
    </xf>
    <xf numFmtId="38" fontId="4" fillId="4" borderId="0" xfId="3" applyFont="1" applyFill="1" applyBorder="1" applyAlignment="1" applyProtection="1">
      <alignment vertical="center"/>
    </xf>
    <xf numFmtId="0" fontId="23" fillId="4" borderId="0" xfId="0" applyFont="1" applyFill="1" applyBorder="1" applyAlignment="1" applyProtection="1">
      <alignment vertical="center"/>
    </xf>
    <xf numFmtId="0" fontId="23" fillId="4" borderId="0" xfId="0" applyFont="1" applyFill="1" applyBorder="1" applyAlignment="1" applyProtection="1">
      <alignment horizontal="center" vertical="center"/>
    </xf>
    <xf numFmtId="38" fontId="23" fillId="4" borderId="0" xfId="3" applyFont="1" applyFill="1" applyBorder="1" applyAlignment="1" applyProtection="1">
      <alignment vertical="center"/>
    </xf>
    <xf numFmtId="38" fontId="57" fillId="4" borderId="0" xfId="3" applyFont="1" applyFill="1" applyBorder="1" applyAlignment="1" applyProtection="1">
      <alignment vertical="center"/>
    </xf>
    <xf numFmtId="0" fontId="2" fillId="4" borderId="0" xfId="0" applyFont="1" applyFill="1" applyBorder="1" applyAlignment="1" applyProtection="1">
      <alignment horizontal="center" vertical="center"/>
    </xf>
    <xf numFmtId="38" fontId="2" fillId="4" borderId="4" xfId="3" applyFont="1" applyFill="1" applyBorder="1" applyAlignment="1">
      <alignment vertical="center"/>
    </xf>
    <xf numFmtId="38" fontId="29" fillId="4" borderId="48" xfId="3" applyFont="1" applyFill="1" applyBorder="1" applyAlignment="1" applyProtection="1">
      <alignment vertical="center"/>
      <protection locked="0"/>
    </xf>
    <xf numFmtId="38" fontId="23" fillId="4" borderId="11" xfId="3" applyFont="1" applyFill="1" applyBorder="1" applyAlignment="1" applyProtection="1">
      <alignment horizontal="center" vertical="center"/>
    </xf>
    <xf numFmtId="38" fontId="39" fillId="4" borderId="3" xfId="3" applyFont="1" applyFill="1" applyBorder="1" applyAlignment="1" applyProtection="1">
      <alignment vertical="center"/>
      <protection locked="0"/>
    </xf>
    <xf numFmtId="38" fontId="126" fillId="0" borderId="59" xfId="3" applyNumberFormat="1" applyFont="1" applyFill="1" applyBorder="1" applyAlignment="1">
      <alignment vertical="center"/>
    </xf>
    <xf numFmtId="38" fontId="128" fillId="4" borderId="3" xfId="3" applyFont="1" applyFill="1" applyBorder="1" applyAlignment="1" applyProtection="1">
      <alignment vertical="center"/>
    </xf>
    <xf numFmtId="38" fontId="30" fillId="4" borderId="2" xfId="3" applyFont="1" applyFill="1" applyBorder="1" applyAlignment="1" applyProtection="1">
      <alignment vertical="center"/>
    </xf>
    <xf numFmtId="0" fontId="27" fillId="4" borderId="4" xfId="0" applyFont="1" applyFill="1" applyBorder="1" applyAlignment="1">
      <alignment vertical="center"/>
    </xf>
    <xf numFmtId="0" fontId="14" fillId="0" borderId="4" xfId="0" applyFont="1" applyFill="1" applyBorder="1" applyAlignment="1">
      <alignment vertical="center"/>
    </xf>
    <xf numFmtId="38" fontId="1" fillId="0" borderId="3" xfId="3" applyFont="1" applyFill="1" applyBorder="1" applyAlignment="1">
      <alignment vertical="center" shrinkToFit="1"/>
    </xf>
    <xf numFmtId="38" fontId="58" fillId="0" borderId="59" xfId="2" applyFont="1" applyFill="1" applyBorder="1" applyAlignment="1">
      <alignment vertical="center" shrinkToFit="1"/>
    </xf>
    <xf numFmtId="0" fontId="32" fillId="0" borderId="14" xfId="0" applyFont="1" applyFill="1" applyBorder="1" applyAlignment="1">
      <alignment vertical="center"/>
    </xf>
    <xf numFmtId="38" fontId="58" fillId="0" borderId="90" xfId="2" applyFont="1" applyFill="1" applyBorder="1" applyAlignment="1">
      <alignment vertical="center" shrinkToFit="1"/>
    </xf>
    <xf numFmtId="38" fontId="4" fillId="0" borderId="60" xfId="3" applyNumberFormat="1" applyFont="1" applyFill="1" applyBorder="1" applyAlignment="1">
      <alignment horizontal="left" vertical="center" shrinkToFit="1"/>
    </xf>
    <xf numFmtId="38" fontId="12" fillId="0" borderId="3" xfId="2" applyFont="1" applyFill="1" applyBorder="1" applyAlignment="1">
      <alignment horizontal="center" vertical="center"/>
    </xf>
    <xf numFmtId="38" fontId="14" fillId="4" borderId="2" xfId="3" applyFont="1" applyFill="1" applyBorder="1" applyAlignment="1" applyProtection="1">
      <alignment vertical="center"/>
    </xf>
    <xf numFmtId="0" fontId="129" fillId="0" borderId="0" xfId="0" applyFont="1"/>
    <xf numFmtId="0" fontId="130" fillId="0" borderId="0" xfId="0" applyFont="1"/>
    <xf numFmtId="0" fontId="33" fillId="0" borderId="0" xfId="0" applyFont="1"/>
    <xf numFmtId="0" fontId="130" fillId="0" borderId="0" xfId="0" applyFont="1" applyAlignment="1">
      <alignment horizontal="center"/>
    </xf>
    <xf numFmtId="0" fontId="131" fillId="0" borderId="0" xfId="0" applyFont="1"/>
    <xf numFmtId="49" fontId="132" fillId="0" borderId="0" xfId="0" applyNumberFormat="1" applyFont="1" applyAlignment="1">
      <alignment vertical="center"/>
    </xf>
    <xf numFmtId="0" fontId="132" fillId="0" borderId="0" xfId="0" applyFont="1"/>
    <xf numFmtId="49" fontId="133" fillId="0" borderId="0" xfId="0" applyNumberFormat="1" applyFont="1" applyAlignment="1">
      <alignment horizontal="left" vertical="center"/>
    </xf>
    <xf numFmtId="0" fontId="134" fillId="0" borderId="0" xfId="0" applyFont="1"/>
    <xf numFmtId="49" fontId="135" fillId="0" borderId="0" xfId="0" applyNumberFormat="1" applyFont="1" applyAlignment="1">
      <alignment horizontal="left" vertical="center"/>
    </xf>
    <xf numFmtId="0" fontId="131" fillId="0" borderId="0" xfId="0" applyFont="1" applyAlignment="1">
      <alignment horizontal="left" vertical="center"/>
    </xf>
    <xf numFmtId="49" fontId="134" fillId="0" borderId="0" xfId="0" applyNumberFormat="1" applyFont="1" applyAlignment="1">
      <alignment vertical="center"/>
    </xf>
    <xf numFmtId="0" fontId="110" fillId="0" borderId="0" xfId="0" applyFont="1" applyAlignment="1">
      <alignment vertical="center"/>
    </xf>
    <xf numFmtId="49" fontId="110" fillId="0" borderId="0" xfId="0" applyNumberFormat="1" applyFont="1" applyAlignment="1">
      <alignment vertical="center"/>
    </xf>
    <xf numFmtId="0" fontId="110" fillId="0" borderId="0" xfId="0" applyFont="1"/>
    <xf numFmtId="0" fontId="136" fillId="0" borderId="0" xfId="0" applyFont="1" applyAlignment="1">
      <alignment vertical="center"/>
    </xf>
    <xf numFmtId="49" fontId="137" fillId="0" borderId="0" xfId="0" applyNumberFormat="1" applyFont="1" applyAlignment="1">
      <alignment horizontal="left" vertical="center"/>
    </xf>
    <xf numFmtId="0" fontId="110" fillId="0" borderId="0" xfId="0" applyFont="1" applyAlignment="1">
      <alignment horizontal="left" vertical="center"/>
    </xf>
    <xf numFmtId="49" fontId="110" fillId="0" borderId="0" xfId="0" applyNumberFormat="1" applyFont="1" applyAlignment="1">
      <alignment horizontal="left" vertical="center"/>
    </xf>
    <xf numFmtId="0" fontId="131" fillId="0" borderId="0" xfId="0" applyFont="1" applyAlignment="1">
      <alignment vertical="center"/>
    </xf>
    <xf numFmtId="0" fontId="138" fillId="0" borderId="0" xfId="0" applyFont="1"/>
    <xf numFmtId="49" fontId="136" fillId="0" borderId="0" xfId="0" applyNumberFormat="1" applyFont="1" applyAlignment="1">
      <alignment horizontal="left" vertical="center"/>
    </xf>
    <xf numFmtId="49" fontId="110" fillId="0" borderId="0" xfId="0" applyNumberFormat="1" applyFont="1" applyAlignment="1">
      <alignment horizontal="center" vertical="center"/>
    </xf>
    <xf numFmtId="0" fontId="139" fillId="0" borderId="0" xfId="0" applyFont="1"/>
    <xf numFmtId="0" fontId="136" fillId="0" borderId="0" xfId="0" applyFont="1"/>
    <xf numFmtId="0" fontId="136" fillId="0" borderId="0" xfId="0" applyFont="1" applyAlignment="1">
      <alignment horizontal="left" vertical="center"/>
    </xf>
    <xf numFmtId="0" fontId="140" fillId="0" borderId="0" xfId="0" applyFont="1"/>
    <xf numFmtId="49" fontId="136" fillId="0" borderId="0" xfId="0" applyNumberFormat="1" applyFont="1" applyAlignment="1">
      <alignment horizontal="center" vertical="center"/>
    </xf>
    <xf numFmtId="49" fontId="141" fillId="0" borderId="0" xfId="0" applyNumberFormat="1" applyFont="1" applyAlignment="1">
      <alignment horizontal="left" vertical="center"/>
    </xf>
    <xf numFmtId="0" fontId="142" fillId="0" borderId="0" xfId="0" applyFont="1"/>
    <xf numFmtId="49" fontId="142" fillId="0" borderId="0" xfId="0" applyNumberFormat="1" applyFont="1" applyAlignment="1">
      <alignment horizontal="left" vertical="center"/>
    </xf>
    <xf numFmtId="49" fontId="131" fillId="0" borderId="0" xfId="0" applyNumberFormat="1" applyFont="1" applyAlignment="1">
      <alignment horizontal="left" vertical="center"/>
    </xf>
    <xf numFmtId="49" fontId="131" fillId="0" borderId="0" xfId="0" applyNumberFormat="1" applyFont="1" applyAlignment="1">
      <alignment horizontal="center" vertical="center"/>
    </xf>
    <xf numFmtId="0" fontId="106" fillId="0" borderId="0" xfId="0" applyFont="1"/>
    <xf numFmtId="38" fontId="29" fillId="0" borderId="39" xfId="2" applyFont="1" applyFill="1" applyBorder="1" applyAlignment="1" applyProtection="1">
      <alignment vertical="center"/>
      <protection locked="0"/>
    </xf>
    <xf numFmtId="0" fontId="23" fillId="4" borderId="4" xfId="0" applyFont="1" applyFill="1" applyBorder="1" applyAlignment="1">
      <alignment horizontal="center" vertical="center"/>
    </xf>
    <xf numFmtId="0" fontId="118" fillId="0" borderId="0" xfId="0" applyFont="1" applyAlignment="1">
      <alignment horizontal="center" vertical="center"/>
    </xf>
    <xf numFmtId="0" fontId="119" fillId="0" borderId="0" xfId="0" applyFont="1" applyAlignment="1">
      <alignment horizontal="center" vertical="center"/>
    </xf>
    <xf numFmtId="0" fontId="113" fillId="3" borderId="0" xfId="0" applyFont="1" applyFill="1" applyAlignment="1">
      <alignment horizontal="center" vertical="center"/>
    </xf>
    <xf numFmtId="0" fontId="114" fillId="0" borderId="17" xfId="0" applyFont="1" applyBorder="1" applyAlignment="1">
      <alignment horizontal="center" vertical="center"/>
    </xf>
    <xf numFmtId="0" fontId="114" fillId="0" borderId="23" xfId="0" applyFont="1" applyBorder="1" applyAlignment="1">
      <alignment horizontal="center" vertical="center"/>
    </xf>
    <xf numFmtId="0" fontId="114" fillId="0" borderId="86" xfId="0" applyFont="1" applyBorder="1" applyAlignment="1">
      <alignment horizontal="center" vertical="center"/>
    </xf>
    <xf numFmtId="0" fontId="114" fillId="0" borderId="16" xfId="0" applyFont="1" applyBorder="1" applyAlignment="1">
      <alignment horizontal="center" vertical="center"/>
    </xf>
    <xf numFmtId="0" fontId="114" fillId="0" borderId="0" xfId="0" applyFont="1" applyBorder="1" applyAlignment="1">
      <alignment horizontal="center" vertical="center"/>
    </xf>
    <xf numFmtId="0" fontId="114" fillId="0" borderId="87" xfId="0" applyFont="1" applyBorder="1" applyAlignment="1">
      <alignment horizontal="center" vertical="center"/>
    </xf>
    <xf numFmtId="0" fontId="114" fillId="0" borderId="25" xfId="0" applyFont="1" applyBorder="1" applyAlignment="1">
      <alignment horizontal="center" vertical="center"/>
    </xf>
    <xf numFmtId="0" fontId="114" fillId="0" borderId="58" xfId="0" applyFont="1" applyBorder="1" applyAlignment="1">
      <alignment horizontal="center" vertical="center"/>
    </xf>
    <xf numFmtId="0" fontId="114" fillId="0" borderId="88" xfId="0" applyFont="1" applyBorder="1" applyAlignment="1">
      <alignment horizontal="center" vertical="center"/>
    </xf>
    <xf numFmtId="0" fontId="116" fillId="0" borderId="0" xfId="0" applyFont="1" applyAlignment="1">
      <alignment horizontal="center" vertical="center"/>
    </xf>
    <xf numFmtId="0" fontId="117" fillId="0" borderId="0" xfId="0" applyFont="1" applyAlignment="1">
      <alignment horizontal="center" vertical="center"/>
    </xf>
    <xf numFmtId="0" fontId="129" fillId="0" borderId="0" xfId="0" applyFont="1" applyAlignment="1">
      <alignment horizontal="center"/>
    </xf>
    <xf numFmtId="0" fontId="10" fillId="0" borderId="8" xfId="0" applyFont="1" applyFill="1" applyBorder="1" applyAlignment="1" applyProtection="1">
      <alignment horizontal="center" vertical="center"/>
    </xf>
    <xf numFmtId="0" fontId="10" fillId="0" borderId="9" xfId="0" applyFont="1" applyFill="1" applyBorder="1" applyAlignment="1" applyProtection="1">
      <alignment horizontal="center" vertical="center"/>
    </xf>
    <xf numFmtId="0" fontId="58" fillId="0" borderId="8" xfId="0" applyFont="1" applyFill="1" applyBorder="1" applyAlignment="1" applyProtection="1">
      <alignment horizontal="center" vertical="center"/>
    </xf>
    <xf numFmtId="0" fontId="58" fillId="0" borderId="9" xfId="0" applyFont="1" applyFill="1" applyBorder="1" applyAlignment="1" applyProtection="1">
      <alignment horizontal="center" vertical="center"/>
    </xf>
    <xf numFmtId="0" fontId="58" fillId="0" borderId="21" xfId="0" applyFont="1" applyFill="1" applyBorder="1" applyAlignment="1" applyProtection="1">
      <alignment horizontal="center" vertical="center"/>
    </xf>
    <xf numFmtId="0" fontId="10" fillId="0" borderId="21" xfId="0" applyFont="1" applyFill="1" applyBorder="1" applyAlignment="1" applyProtection="1">
      <alignment horizontal="center" vertical="center"/>
    </xf>
    <xf numFmtId="0" fontId="58" fillId="0" borderId="23" xfId="0" applyFont="1" applyFill="1" applyBorder="1" applyAlignment="1">
      <alignment vertical="center" shrinkToFit="1"/>
    </xf>
    <xf numFmtId="0" fontId="58" fillId="0" borderId="86" xfId="0" applyFont="1" applyFill="1" applyBorder="1" applyAlignment="1">
      <alignment vertical="center" shrinkToFit="1"/>
    </xf>
    <xf numFmtId="0" fontId="5" fillId="0" borderId="16" xfId="0" applyFont="1" applyFill="1" applyBorder="1" applyAlignment="1" applyProtection="1">
      <alignment vertical="center" shrinkToFit="1"/>
    </xf>
    <xf numFmtId="0" fontId="5" fillId="0" borderId="0" xfId="0" applyFont="1" applyFill="1" applyBorder="1" applyAlignment="1" applyProtection="1">
      <alignment vertical="center" shrinkToFit="1"/>
    </xf>
    <xf numFmtId="0" fontId="5" fillId="0" borderId="87" xfId="0" applyFont="1" applyFill="1" applyBorder="1" applyAlignment="1" applyProtection="1">
      <alignment vertical="center" shrinkToFit="1"/>
    </xf>
    <xf numFmtId="0" fontId="5" fillId="0" borderId="25" xfId="0" applyFont="1" applyFill="1" applyBorder="1" applyAlignment="1" applyProtection="1">
      <alignment vertical="center" shrinkToFit="1"/>
    </xf>
    <xf numFmtId="0" fontId="5" fillId="0" borderId="58" xfId="0" applyFont="1" applyFill="1" applyBorder="1" applyAlignment="1" applyProtection="1">
      <alignment vertical="center" shrinkToFit="1"/>
    </xf>
    <xf numFmtId="0" fontId="5" fillId="0" borderId="88" xfId="0" applyFont="1" applyFill="1" applyBorder="1" applyAlignment="1" applyProtection="1">
      <alignment vertical="center" shrinkToFit="1"/>
    </xf>
    <xf numFmtId="0" fontId="2" fillId="0" borderId="17" xfId="0" applyFont="1" applyFill="1" applyBorder="1" applyAlignment="1">
      <alignment vertical="center"/>
    </xf>
    <xf numFmtId="0" fontId="2" fillId="0" borderId="23" xfId="0" applyFont="1" applyFill="1" applyBorder="1" applyAlignment="1">
      <alignment vertical="center"/>
    </xf>
    <xf numFmtId="0" fontId="2" fillId="0" borderId="86" xfId="0" applyFont="1" applyFill="1" applyBorder="1" applyAlignment="1">
      <alignment vertical="center"/>
    </xf>
    <xf numFmtId="0" fontId="58" fillId="0" borderId="25" xfId="0" applyFont="1" applyFill="1" applyBorder="1" applyAlignment="1" applyProtection="1">
      <alignment horizontal="center" vertical="center"/>
    </xf>
    <xf numFmtId="0" fontId="58" fillId="0" borderId="88" xfId="0" applyFont="1" applyFill="1" applyBorder="1" applyAlignment="1" applyProtection="1">
      <alignment horizontal="center" vertical="center"/>
    </xf>
    <xf numFmtId="0" fontId="58" fillId="0" borderId="58" xfId="0" applyFont="1" applyFill="1" applyBorder="1" applyAlignment="1" applyProtection="1">
      <alignment horizontal="center" vertical="center"/>
    </xf>
    <xf numFmtId="0" fontId="35" fillId="0" borderId="0" xfId="0" applyFont="1" applyFill="1" applyAlignment="1">
      <alignment horizontal="distributed" vertical="center"/>
    </xf>
    <xf numFmtId="0" fontId="67" fillId="0" borderId="23" xfId="0" applyFont="1" applyFill="1" applyBorder="1" applyAlignment="1">
      <alignment horizontal="left" vertical="center"/>
    </xf>
    <xf numFmtId="0" fontId="67" fillId="0" borderId="86" xfId="0" applyFont="1" applyFill="1" applyBorder="1" applyAlignment="1">
      <alignment horizontal="left" vertical="center"/>
    </xf>
    <xf numFmtId="178" fontId="79" fillId="0" borderId="16" xfId="0" applyNumberFormat="1" applyFont="1" applyFill="1" applyBorder="1" applyAlignment="1" applyProtection="1">
      <alignment vertical="center"/>
    </xf>
    <xf numFmtId="178" fontId="79" fillId="0" borderId="0" xfId="0" applyNumberFormat="1" applyFont="1" applyFill="1" applyBorder="1" applyAlignment="1" applyProtection="1">
      <alignment vertical="center"/>
    </xf>
    <xf numFmtId="178" fontId="79" fillId="0" borderId="87" xfId="0" applyNumberFormat="1" applyFont="1" applyFill="1" applyBorder="1" applyAlignment="1" applyProtection="1">
      <alignment vertical="center"/>
    </xf>
    <xf numFmtId="178" fontId="79" fillId="0" borderId="25" xfId="0" applyNumberFormat="1" applyFont="1" applyFill="1" applyBorder="1" applyAlignment="1" applyProtection="1">
      <alignment vertical="center"/>
    </xf>
    <xf numFmtId="178" fontId="79" fillId="0" borderId="58" xfId="0" applyNumberFormat="1" applyFont="1" applyFill="1" applyBorder="1" applyAlignment="1" applyProtection="1">
      <alignment vertical="center"/>
    </xf>
    <xf numFmtId="178" fontId="79" fillId="0" borderId="88" xfId="0" applyNumberFormat="1" applyFont="1" applyFill="1" applyBorder="1" applyAlignment="1" applyProtection="1">
      <alignment vertical="center"/>
    </xf>
    <xf numFmtId="177" fontId="5" fillId="0" borderId="0" xfId="0" applyNumberFormat="1" applyFont="1" applyFill="1" applyBorder="1" applyAlignment="1" applyProtection="1">
      <alignment horizontal="center" vertical="center"/>
    </xf>
    <xf numFmtId="177" fontId="5" fillId="0" borderId="87" xfId="0" applyNumberFormat="1" applyFont="1" applyFill="1" applyBorder="1" applyAlignment="1" applyProtection="1">
      <alignment horizontal="center" vertical="center"/>
    </xf>
    <xf numFmtId="177" fontId="5" fillId="0" borderId="58" xfId="0" applyNumberFormat="1" applyFont="1" applyFill="1" applyBorder="1" applyAlignment="1" applyProtection="1">
      <alignment horizontal="center" vertical="center"/>
    </xf>
    <xf numFmtId="177" fontId="5" fillId="0" borderId="88" xfId="0" applyNumberFormat="1" applyFont="1" applyFill="1" applyBorder="1" applyAlignment="1" applyProtection="1">
      <alignment horizontal="center" vertical="center"/>
    </xf>
    <xf numFmtId="0" fontId="2" fillId="0" borderId="17" xfId="0" applyFont="1" applyFill="1" applyBorder="1" applyAlignment="1">
      <alignment horizontal="left" vertical="center"/>
    </xf>
    <xf numFmtId="0" fontId="2" fillId="0" borderId="23" xfId="0" applyFont="1" applyFill="1" applyBorder="1" applyAlignment="1">
      <alignment horizontal="left" vertical="center"/>
    </xf>
    <xf numFmtId="0" fontId="2" fillId="0" borderId="86" xfId="0" applyFont="1" applyFill="1" applyBorder="1" applyAlignment="1">
      <alignment horizontal="left" vertical="center"/>
    </xf>
    <xf numFmtId="0" fontId="5" fillId="0" borderId="16" xfId="0" applyFont="1" applyFill="1" applyBorder="1" applyAlignment="1" applyProtection="1">
      <alignment vertical="center" wrapText="1"/>
    </xf>
    <xf numFmtId="0" fontId="5" fillId="0" borderId="0" xfId="0" applyFont="1" applyFill="1" applyBorder="1" applyAlignment="1" applyProtection="1">
      <alignment vertical="center" wrapText="1"/>
    </xf>
    <xf numFmtId="0" fontId="5" fillId="0" borderId="87" xfId="0" applyFont="1" applyFill="1" applyBorder="1" applyAlignment="1" applyProtection="1">
      <alignment vertical="center" wrapText="1"/>
    </xf>
    <xf numFmtId="0" fontId="5" fillId="0" borderId="25" xfId="0" applyFont="1" applyFill="1" applyBorder="1" applyAlignment="1" applyProtection="1">
      <alignment vertical="center" wrapText="1"/>
    </xf>
    <xf numFmtId="0" fontId="5" fillId="0" borderId="58" xfId="0" applyFont="1" applyFill="1" applyBorder="1" applyAlignment="1" applyProtection="1">
      <alignment vertical="center" wrapText="1"/>
    </xf>
    <xf numFmtId="0" fontId="5" fillId="0" borderId="88" xfId="0" applyFont="1" applyFill="1" applyBorder="1" applyAlignment="1" applyProtection="1">
      <alignment vertical="center" wrapText="1"/>
    </xf>
    <xf numFmtId="178" fontId="5" fillId="0" borderId="15" xfId="0" applyNumberFormat="1" applyFont="1" applyFill="1" applyBorder="1" applyAlignment="1" applyProtection="1">
      <alignment horizontal="center" vertical="center"/>
    </xf>
    <xf numFmtId="178" fontId="5" fillId="0" borderId="24" xfId="0" applyNumberFormat="1" applyFont="1" applyFill="1" applyBorder="1" applyAlignment="1" applyProtection="1">
      <alignment horizontal="center" vertical="center"/>
    </xf>
    <xf numFmtId="0" fontId="20" fillId="0" borderId="0" xfId="0" applyFont="1" applyFill="1" applyBorder="1" applyAlignment="1" applyProtection="1">
      <alignment horizontal="right" vertical="center"/>
    </xf>
    <xf numFmtId="176" fontId="14" fillId="0" borderId="0" xfId="0" applyNumberFormat="1" applyFont="1" applyFill="1" applyBorder="1" applyAlignment="1">
      <alignment vertical="center"/>
    </xf>
    <xf numFmtId="0" fontId="30" fillId="0" borderId="45" xfId="0" applyFont="1" applyFill="1" applyBorder="1" applyAlignment="1">
      <alignment vertical="top"/>
    </xf>
    <xf numFmtId="0" fontId="30" fillId="0" borderId="0" xfId="0" applyFont="1" applyFill="1" applyBorder="1" applyAlignment="1">
      <alignment vertical="center"/>
    </xf>
    <xf numFmtId="0" fontId="58" fillId="0" borderId="0" xfId="0" applyFont="1" applyFill="1" applyAlignment="1">
      <alignment horizontal="center" vertical="top" textRotation="255"/>
    </xf>
    <xf numFmtId="0" fontId="58" fillId="0" borderId="0" xfId="0" applyFont="1" applyFill="1" applyAlignment="1">
      <alignment horizontal="center" textRotation="255"/>
    </xf>
    <xf numFmtId="0" fontId="5" fillId="0" borderId="28" xfId="0" applyFont="1" applyFill="1" applyBorder="1" applyAlignment="1" applyProtection="1">
      <alignment horizontal="center" vertical="center"/>
      <protection locked="0"/>
    </xf>
    <xf numFmtId="0" fontId="5" fillId="0" borderId="37" xfId="0" applyFont="1" applyFill="1" applyBorder="1" applyAlignment="1" applyProtection="1">
      <alignment horizontal="center" vertical="center"/>
      <protection locked="0"/>
    </xf>
    <xf numFmtId="0" fontId="5" fillId="0" borderId="35" xfId="0" applyFont="1" applyFill="1" applyBorder="1" applyAlignment="1" applyProtection="1">
      <alignment horizontal="center" vertical="center"/>
      <protection locked="0"/>
    </xf>
    <xf numFmtId="180" fontId="84" fillId="0" borderId="16" xfId="0" applyNumberFormat="1" applyFont="1" applyFill="1" applyBorder="1" applyAlignment="1" applyProtection="1">
      <alignment horizontal="center" vertical="center"/>
      <protection locked="0"/>
    </xf>
    <xf numFmtId="180" fontId="84" fillId="0" borderId="0" xfId="0" applyNumberFormat="1" applyFont="1" applyFill="1" applyBorder="1" applyAlignment="1" applyProtection="1">
      <alignment horizontal="center" vertical="center"/>
      <protection locked="0"/>
    </xf>
    <xf numFmtId="180" fontId="84" fillId="0" borderId="87" xfId="0" applyNumberFormat="1" applyFont="1" applyFill="1" applyBorder="1" applyAlignment="1" applyProtection="1">
      <alignment horizontal="center" vertical="center"/>
      <protection locked="0"/>
    </xf>
    <xf numFmtId="180" fontId="84" fillId="0" borderId="25" xfId="0" applyNumberFormat="1" applyFont="1" applyFill="1" applyBorder="1" applyAlignment="1" applyProtection="1">
      <alignment horizontal="center" vertical="center"/>
      <protection locked="0"/>
    </xf>
    <xf numFmtId="180" fontId="84" fillId="0" borderId="58" xfId="0" applyNumberFormat="1" applyFont="1" applyFill="1" applyBorder="1" applyAlignment="1" applyProtection="1">
      <alignment horizontal="center" vertical="center"/>
      <protection locked="0"/>
    </xf>
    <xf numFmtId="180" fontId="84" fillId="0" borderId="88" xfId="0" applyNumberFormat="1" applyFont="1" applyFill="1" applyBorder="1" applyAlignment="1" applyProtection="1">
      <alignment horizontal="center" vertical="center"/>
      <protection locked="0"/>
    </xf>
    <xf numFmtId="0" fontId="17" fillId="0" borderId="45" xfId="0" applyFont="1" applyFill="1" applyBorder="1" applyAlignment="1">
      <alignment vertical="top"/>
    </xf>
    <xf numFmtId="0" fontId="17" fillId="0" borderId="93" xfId="0" applyFont="1" applyFill="1" applyBorder="1" applyAlignment="1">
      <alignment vertical="top"/>
    </xf>
    <xf numFmtId="0" fontId="40" fillId="0" borderId="14" xfId="0" applyFont="1" applyFill="1" applyBorder="1" applyAlignment="1">
      <alignment horizontal="center" vertical="center"/>
    </xf>
    <xf numFmtId="0" fontId="40" fillId="0" borderId="5" xfId="0" applyFont="1" applyFill="1" applyBorder="1" applyAlignment="1">
      <alignment horizontal="center" vertical="center"/>
    </xf>
    <xf numFmtId="38" fontId="12" fillId="0" borderId="2" xfId="0" applyNumberFormat="1" applyFont="1" applyFill="1" applyBorder="1" applyAlignment="1" applyProtection="1">
      <alignment vertical="center"/>
    </xf>
    <xf numFmtId="0" fontId="12" fillId="0" borderId="3" xfId="0" applyFont="1" applyFill="1" applyBorder="1" applyAlignment="1" applyProtection="1">
      <alignment vertical="center"/>
    </xf>
    <xf numFmtId="0" fontId="25" fillId="0" borderId="36" xfId="0" applyFont="1" applyFill="1" applyBorder="1" applyAlignment="1">
      <alignment horizontal="center" vertical="center" textRotation="255"/>
    </xf>
    <xf numFmtId="0" fontId="25" fillId="0" borderId="35" xfId="0" applyFont="1" applyFill="1" applyBorder="1" applyAlignment="1">
      <alignment horizontal="center" vertical="center" textRotation="255"/>
    </xf>
    <xf numFmtId="0" fontId="25" fillId="0" borderId="12" xfId="0" applyFont="1" applyFill="1" applyBorder="1" applyAlignment="1">
      <alignment horizontal="center" vertical="center" textRotation="255"/>
    </xf>
    <xf numFmtId="0" fontId="17" fillId="0" borderId="47" xfId="0" applyFont="1" applyFill="1" applyBorder="1" applyAlignment="1" applyProtection="1">
      <alignment vertical="center"/>
      <protection locked="0"/>
    </xf>
    <xf numFmtId="0" fontId="17" fillId="0" borderId="47" xfId="0" applyFont="1" applyFill="1" applyBorder="1" applyAlignment="1">
      <alignment vertical="center"/>
    </xf>
    <xf numFmtId="0" fontId="17" fillId="0" borderId="11" xfId="0" applyFont="1" applyFill="1" applyBorder="1" applyAlignment="1">
      <alignment vertical="center"/>
    </xf>
    <xf numFmtId="0" fontId="17" fillId="0" borderId="94" xfId="0" applyFont="1" applyFill="1" applyBorder="1" applyAlignment="1">
      <alignment vertical="center"/>
    </xf>
    <xf numFmtId="38" fontId="12" fillId="0" borderId="2" xfId="0" applyNumberFormat="1" applyFont="1" applyFill="1" applyBorder="1" applyAlignment="1" applyProtection="1">
      <alignment vertical="center" shrinkToFit="1"/>
    </xf>
    <xf numFmtId="0" fontId="12" fillId="0" borderId="3" xfId="0" applyFont="1" applyFill="1" applyBorder="1" applyAlignment="1" applyProtection="1">
      <alignment vertical="center" shrinkToFit="1"/>
    </xf>
    <xf numFmtId="38" fontId="12" fillId="4" borderId="2" xfId="3" applyNumberFormat="1" applyFont="1" applyFill="1" applyBorder="1" applyAlignment="1">
      <alignment vertical="center" shrinkToFit="1"/>
    </xf>
    <xf numFmtId="0" fontId="12" fillId="4" borderId="3" xfId="0" applyFont="1" applyFill="1" applyBorder="1" applyAlignment="1">
      <alignment vertical="center" shrinkToFit="1"/>
    </xf>
    <xf numFmtId="0" fontId="30" fillId="0" borderId="3" xfId="0" applyFont="1" applyFill="1" applyBorder="1" applyAlignment="1">
      <alignment vertical="top"/>
    </xf>
    <xf numFmtId="0" fontId="0" fillId="0" borderId="3" xfId="0" applyBorder="1" applyAlignment="1">
      <alignment vertical="top"/>
    </xf>
    <xf numFmtId="49" fontId="25" fillId="0" borderId="36" xfId="0" applyNumberFormat="1" applyFont="1" applyFill="1" applyBorder="1" applyAlignment="1">
      <alignment horizontal="center" vertical="center" textRotation="255"/>
    </xf>
    <xf numFmtId="0" fontId="0" fillId="0" borderId="35" xfId="0" applyFont="1" applyFill="1" applyBorder="1" applyAlignment="1">
      <alignment horizontal="center" vertical="center" textRotation="255"/>
    </xf>
    <xf numFmtId="0" fontId="40" fillId="0" borderId="2" xfId="0" applyFont="1" applyFill="1" applyBorder="1" applyAlignment="1">
      <alignment horizontal="center" vertical="center"/>
    </xf>
    <xf numFmtId="0" fontId="40" fillId="0" borderId="3" xfId="0" applyFont="1" applyFill="1" applyBorder="1" applyAlignment="1">
      <alignment horizontal="center" vertical="center"/>
    </xf>
    <xf numFmtId="179" fontId="79" fillId="0" borderId="92" xfId="0" applyNumberFormat="1" applyFont="1" applyFill="1" applyBorder="1" applyAlignment="1" applyProtection="1">
      <alignment vertical="center"/>
    </xf>
    <xf numFmtId="0" fontId="90" fillId="0" borderId="89" xfId="0" applyFont="1" applyFill="1" applyBorder="1" applyAlignment="1">
      <alignment vertical="center"/>
    </xf>
    <xf numFmtId="20" fontId="17" fillId="0" borderId="3" xfId="0" applyNumberFormat="1" applyFont="1" applyFill="1" applyBorder="1" applyAlignment="1" applyProtection="1">
      <alignment vertical="center" shrinkToFit="1"/>
      <protection locked="0"/>
    </xf>
    <xf numFmtId="20" fontId="17" fillId="0" borderId="3" xfId="0" applyNumberFormat="1" applyFont="1" applyFill="1" applyBorder="1" applyAlignment="1">
      <alignment vertical="center" shrinkToFit="1"/>
    </xf>
    <xf numFmtId="0" fontId="17" fillId="0" borderId="3" xfId="0" applyFont="1" applyFill="1" applyBorder="1" applyAlignment="1">
      <alignment vertical="center" shrinkToFit="1"/>
    </xf>
    <xf numFmtId="0" fontId="17" fillId="0" borderId="59" xfId="0" applyFont="1" applyFill="1" applyBorder="1" applyAlignment="1">
      <alignment vertical="center" shrinkToFit="1"/>
    </xf>
    <xf numFmtId="0" fontId="31" fillId="0" borderId="0" xfId="0" applyFont="1" applyFill="1" applyBorder="1" applyAlignment="1">
      <alignment vertical="center"/>
    </xf>
    <xf numFmtId="0" fontId="30" fillId="0" borderId="37" xfId="0" applyFont="1" applyFill="1" applyBorder="1" applyAlignment="1" applyProtection="1">
      <alignment horizontal="left" vertical="top"/>
      <protection locked="0"/>
    </xf>
    <xf numFmtId="0" fontId="30" fillId="0" borderId="0" xfId="0" applyFont="1" applyFill="1" applyBorder="1" applyAlignment="1" applyProtection="1">
      <alignment horizontal="left" vertical="top"/>
      <protection locked="0"/>
    </xf>
    <xf numFmtId="0" fontId="30" fillId="0" borderId="5" xfId="0" applyFont="1" applyFill="1" applyBorder="1" applyAlignment="1">
      <alignment vertical="top"/>
    </xf>
    <xf numFmtId="0" fontId="0" fillId="0" borderId="5" xfId="0" applyBorder="1" applyAlignment="1">
      <alignment vertical="top"/>
    </xf>
    <xf numFmtId="0" fontId="57" fillId="0" borderId="5" xfId="0" applyFont="1" applyFill="1" applyBorder="1" applyAlignment="1" applyProtection="1">
      <alignment vertical="center" shrinkToFit="1"/>
      <protection locked="0"/>
    </xf>
    <xf numFmtId="0" fontId="90" fillId="0" borderId="5" xfId="0" applyFont="1" applyFill="1" applyBorder="1" applyAlignment="1">
      <alignment vertical="center"/>
    </xf>
    <xf numFmtId="0" fontId="90" fillId="0" borderId="31" xfId="0" applyFont="1" applyFill="1" applyBorder="1" applyAlignment="1">
      <alignment vertical="center"/>
    </xf>
    <xf numFmtId="38" fontId="10" fillId="4" borderId="2" xfId="3" applyFont="1" applyFill="1" applyBorder="1" applyAlignment="1">
      <alignment horizontal="center" vertical="center"/>
    </xf>
    <xf numFmtId="0" fontId="10" fillId="4" borderId="10" xfId="0" applyFont="1" applyFill="1" applyBorder="1" applyAlignment="1">
      <alignment horizontal="center" vertical="center"/>
    </xf>
    <xf numFmtId="49" fontId="5" fillId="0" borderId="14" xfId="0" applyNumberFormat="1" applyFont="1" applyFill="1" applyBorder="1" applyAlignment="1" applyProtection="1">
      <alignment horizontal="center" vertical="center"/>
      <protection locked="0"/>
    </xf>
    <xf numFmtId="49" fontId="5" fillId="0" borderId="5" xfId="0" applyNumberFormat="1" applyFont="1" applyFill="1" applyBorder="1" applyAlignment="1" applyProtection="1">
      <alignment horizontal="center" vertical="center"/>
      <protection locked="0"/>
    </xf>
    <xf numFmtId="177" fontId="57" fillId="0" borderId="11" xfId="0" applyNumberFormat="1" applyFont="1" applyFill="1" applyBorder="1" applyAlignment="1" applyProtection="1">
      <alignment horizontal="left" vertical="center" shrinkToFit="1"/>
      <protection locked="0"/>
    </xf>
    <xf numFmtId="0" fontId="90" fillId="0" borderId="3" xfId="0" applyFont="1" applyFill="1" applyBorder="1" applyAlignment="1">
      <alignment vertical="center" shrinkToFit="1"/>
    </xf>
    <xf numFmtId="0" fontId="90" fillId="0" borderId="10" xfId="0" applyFont="1" applyFill="1" applyBorder="1" applyAlignment="1">
      <alignment vertical="center" shrinkToFit="1"/>
    </xf>
    <xf numFmtId="0" fontId="35" fillId="0" borderId="23" xfId="0" applyFont="1" applyFill="1" applyBorder="1" applyAlignment="1">
      <alignment horizontal="center" vertical="top" shrinkToFit="1"/>
    </xf>
    <xf numFmtId="0" fontId="35" fillId="0" borderId="53" xfId="0" applyFont="1" applyFill="1" applyBorder="1" applyAlignment="1">
      <alignment horizontal="center" vertical="top" shrinkToFit="1"/>
    </xf>
    <xf numFmtId="0" fontId="5" fillId="0" borderId="35" xfId="0" applyFont="1" applyFill="1" applyBorder="1" applyAlignment="1" applyProtection="1">
      <alignment horizontal="center" vertical="center" shrinkToFit="1"/>
      <protection locked="0"/>
    </xf>
    <xf numFmtId="0" fontId="5" fillId="0" borderId="89" xfId="0" applyFont="1" applyFill="1" applyBorder="1" applyAlignment="1" applyProtection="1">
      <alignment horizontal="center" vertical="center" shrinkToFit="1"/>
      <protection locked="0"/>
    </xf>
    <xf numFmtId="0" fontId="5" fillId="0" borderId="12" xfId="0" applyFont="1" applyFill="1" applyBorder="1" applyAlignment="1" applyProtection="1">
      <alignment vertical="center" shrinkToFit="1"/>
      <protection locked="0"/>
    </xf>
    <xf numFmtId="0" fontId="5" fillId="0" borderId="4" xfId="0" applyFont="1" applyFill="1" applyBorder="1" applyAlignment="1" applyProtection="1">
      <alignment vertical="center" shrinkToFit="1"/>
      <protection locked="0"/>
    </xf>
    <xf numFmtId="0" fontId="30" fillId="0" borderId="50" xfId="0" applyFont="1" applyFill="1" applyBorder="1" applyAlignment="1">
      <alignment vertical="top"/>
    </xf>
    <xf numFmtId="0" fontId="30" fillId="0" borderId="23" xfId="0" applyFont="1" applyFill="1" applyBorder="1" applyAlignment="1">
      <alignment vertical="top"/>
    </xf>
    <xf numFmtId="0" fontId="5" fillId="0" borderId="35" xfId="0" applyFont="1" applyFill="1" applyBorder="1" applyAlignment="1" applyProtection="1">
      <alignment vertical="center" shrinkToFit="1"/>
      <protection locked="0"/>
    </xf>
    <xf numFmtId="0" fontId="5" fillId="0" borderId="89" xfId="0" applyFont="1" applyFill="1" applyBorder="1" applyAlignment="1" applyProtection="1">
      <alignment vertical="center" shrinkToFit="1"/>
      <protection locked="0"/>
    </xf>
    <xf numFmtId="0" fontId="5" fillId="0" borderId="91" xfId="0" applyFont="1" applyFill="1" applyBorder="1" applyAlignment="1" applyProtection="1">
      <alignment vertical="center" shrinkToFit="1"/>
      <protection locked="0"/>
    </xf>
    <xf numFmtId="20" fontId="5" fillId="0" borderId="60" xfId="0" applyNumberFormat="1" applyFont="1" applyFill="1" applyBorder="1" applyAlignment="1" applyProtection="1">
      <alignment vertical="center" shrinkToFit="1"/>
      <protection locked="0"/>
    </xf>
    <xf numFmtId="20" fontId="5" fillId="0" borderId="4" xfId="0" applyNumberFormat="1" applyFont="1" applyFill="1" applyBorder="1" applyAlignment="1" applyProtection="1">
      <alignment vertical="center" shrinkToFit="1"/>
      <protection locked="0"/>
    </xf>
    <xf numFmtId="0" fontId="72" fillId="0" borderId="0" xfId="0" applyFont="1" applyFill="1" applyAlignment="1">
      <alignment horizontal="distributed" vertical="center"/>
    </xf>
    <xf numFmtId="0" fontId="30" fillId="0" borderId="38" xfId="0" applyFont="1" applyFill="1" applyBorder="1" applyAlignment="1" applyProtection="1">
      <alignment vertical="top"/>
      <protection locked="0"/>
    </xf>
    <xf numFmtId="0" fontId="30" fillId="0" borderId="36" xfId="0" applyFont="1" applyFill="1" applyBorder="1" applyAlignment="1" applyProtection="1">
      <alignment vertical="top"/>
      <protection locked="0"/>
    </xf>
    <xf numFmtId="0" fontId="30" fillId="0" borderId="89" xfId="0" applyFont="1" applyFill="1" applyBorder="1" applyAlignment="1">
      <alignment vertical="top"/>
    </xf>
    <xf numFmtId="0" fontId="17" fillId="0" borderId="57" xfId="0" applyFont="1" applyFill="1" applyBorder="1" applyAlignment="1">
      <alignment vertical="top"/>
    </xf>
    <xf numFmtId="0" fontId="17" fillId="0" borderId="23" xfId="0" applyFont="1" applyFill="1" applyBorder="1" applyAlignment="1">
      <alignment vertical="top"/>
    </xf>
    <xf numFmtId="0" fontId="17" fillId="0" borderId="14" xfId="0" applyFont="1" applyFill="1" applyBorder="1" applyAlignment="1">
      <alignment vertical="top"/>
    </xf>
    <xf numFmtId="0" fontId="17" fillId="0" borderId="5" xfId="0" applyFont="1" applyFill="1" applyBorder="1" applyAlignment="1">
      <alignment vertical="top"/>
    </xf>
    <xf numFmtId="179" fontId="79" fillId="0" borderId="23" xfId="0" applyNumberFormat="1" applyFont="1" applyFill="1" applyBorder="1" applyAlignment="1" applyProtection="1">
      <alignment vertical="center"/>
    </xf>
    <xf numFmtId="0" fontId="90" fillId="0" borderId="23" xfId="0" applyFont="1" applyFill="1" applyBorder="1" applyAlignment="1">
      <alignment vertical="center"/>
    </xf>
    <xf numFmtId="0" fontId="90" fillId="0" borderId="86" xfId="0" applyFont="1" applyFill="1" applyBorder="1" applyAlignment="1">
      <alignment vertical="center"/>
    </xf>
    <xf numFmtId="0" fontId="90" fillId="0" borderId="90" xfId="0" applyFont="1" applyFill="1" applyBorder="1" applyAlignment="1">
      <alignment vertical="center"/>
    </xf>
    <xf numFmtId="0" fontId="30" fillId="0" borderId="36" xfId="0" applyFont="1" applyFill="1" applyBorder="1" applyAlignment="1">
      <alignment vertical="top"/>
    </xf>
    <xf numFmtId="0" fontId="17" fillId="0" borderId="36" xfId="0" applyFont="1" applyBorder="1" applyAlignment="1">
      <alignment vertical="top"/>
    </xf>
    <xf numFmtId="38" fontId="10" fillId="0" borderId="2" xfId="3" applyFont="1" applyFill="1" applyBorder="1" applyAlignment="1">
      <alignment horizontal="center" vertical="center"/>
    </xf>
    <xf numFmtId="0" fontId="10" fillId="0" borderId="10" xfId="0" applyFont="1" applyFill="1" applyBorder="1" applyAlignment="1">
      <alignment horizontal="center" vertical="center"/>
    </xf>
    <xf numFmtId="0" fontId="10" fillId="0" borderId="2" xfId="0" applyFont="1" applyFill="1" applyBorder="1" applyAlignment="1">
      <alignment horizontal="center" vertical="center"/>
    </xf>
    <xf numFmtId="49" fontId="25" fillId="0" borderId="35" xfId="0" applyNumberFormat="1" applyFont="1" applyFill="1" applyBorder="1" applyAlignment="1">
      <alignment horizontal="center" vertical="center" textRotation="255"/>
    </xf>
    <xf numFmtId="49" fontId="25" fillId="0" borderId="12" xfId="0" applyNumberFormat="1" applyFont="1" applyFill="1" applyBorder="1" applyAlignment="1">
      <alignment horizontal="center" vertical="center" textRotation="255"/>
    </xf>
    <xf numFmtId="0" fontId="30" fillId="0" borderId="36" xfId="0" applyFont="1" applyFill="1" applyBorder="1" applyAlignment="1" applyProtection="1">
      <alignment vertical="top"/>
    </xf>
    <xf numFmtId="0" fontId="17" fillId="0" borderId="36" xfId="0" applyFont="1" applyBorder="1" applyAlignment="1" applyProtection="1">
      <alignment vertical="top"/>
    </xf>
    <xf numFmtId="0" fontId="30" fillId="0" borderId="50" xfId="0" applyFont="1" applyFill="1" applyBorder="1" applyAlignment="1" applyProtection="1">
      <alignment vertical="top"/>
    </xf>
    <xf numFmtId="0" fontId="17" fillId="0" borderId="23" xfId="0" applyFont="1" applyBorder="1" applyAlignment="1" applyProtection="1">
      <alignment vertical="top"/>
    </xf>
    <xf numFmtId="0" fontId="17" fillId="0" borderId="14" xfId="0" applyFont="1" applyBorder="1" applyAlignment="1" applyProtection="1">
      <alignment vertical="top"/>
    </xf>
    <xf numFmtId="0" fontId="17" fillId="0" borderId="5" xfId="0" applyFont="1" applyBorder="1" applyAlignment="1" applyProtection="1">
      <alignment vertical="top"/>
    </xf>
    <xf numFmtId="38" fontId="10" fillId="0" borderId="3" xfId="2" applyFont="1" applyFill="1" applyBorder="1" applyAlignment="1">
      <alignment horizontal="center" vertical="center"/>
    </xf>
    <xf numFmtId="0" fontId="30" fillId="0" borderId="0" xfId="0" applyFont="1" applyFill="1" applyBorder="1" applyAlignment="1" applyProtection="1">
      <alignment vertical="center"/>
    </xf>
    <xf numFmtId="0" fontId="5" fillId="0" borderId="91" xfId="0" applyFont="1" applyFill="1" applyBorder="1" applyAlignment="1" applyProtection="1">
      <alignment vertical="center" shrinkToFit="1"/>
    </xf>
    <xf numFmtId="0" fontId="5" fillId="0" borderId="12" xfId="0" applyFont="1" applyFill="1" applyBorder="1" applyAlignment="1" applyProtection="1">
      <alignment vertical="center" shrinkToFit="1"/>
    </xf>
    <xf numFmtId="0" fontId="5" fillId="0" borderId="60" xfId="0" applyFont="1" applyFill="1" applyBorder="1" applyAlignment="1" applyProtection="1">
      <alignment vertical="center" shrinkToFit="1"/>
    </xf>
    <xf numFmtId="0" fontId="5" fillId="0" borderId="4" xfId="0" applyFont="1" applyFill="1" applyBorder="1" applyAlignment="1" applyProtection="1">
      <alignment vertical="center" shrinkToFit="1"/>
    </xf>
    <xf numFmtId="0" fontId="90" fillId="0" borderId="12" xfId="0" applyFont="1" applyBorder="1" applyAlignment="1" applyProtection="1">
      <alignment vertical="center"/>
    </xf>
    <xf numFmtId="0" fontId="90" fillId="0" borderId="4" xfId="0" applyFont="1" applyBorder="1" applyAlignment="1" applyProtection="1">
      <alignment vertical="center"/>
    </xf>
    <xf numFmtId="38" fontId="12" fillId="0" borderId="10" xfId="0" applyNumberFormat="1" applyFont="1" applyFill="1" applyBorder="1" applyAlignment="1">
      <alignment vertical="center"/>
    </xf>
    <xf numFmtId="0" fontId="12" fillId="0" borderId="2" xfId="0" applyFont="1" applyFill="1" applyBorder="1" applyAlignment="1">
      <alignment vertical="center"/>
    </xf>
    <xf numFmtId="38" fontId="12" fillId="0" borderId="3" xfId="2" applyFont="1" applyFill="1" applyBorder="1" applyAlignment="1">
      <alignment horizontal="right" vertical="center"/>
    </xf>
    <xf numFmtId="0" fontId="17" fillId="0" borderId="3" xfId="0" applyFont="1" applyFill="1" applyBorder="1" applyAlignment="1" applyProtection="1">
      <alignment vertical="center" shrinkToFit="1"/>
    </xf>
    <xf numFmtId="0" fontId="17" fillId="0" borderId="3" xfId="0" applyFont="1" applyBorder="1" applyAlignment="1" applyProtection="1">
      <alignment vertical="center" shrinkToFit="1"/>
    </xf>
    <xf numFmtId="0" fontId="17" fillId="0" borderId="59" xfId="0" applyFont="1" applyBorder="1" applyAlignment="1" applyProtection="1">
      <alignment vertical="center" shrinkToFit="1"/>
    </xf>
    <xf numFmtId="0" fontId="17" fillId="0" borderId="47" xfId="0" applyFont="1" applyBorder="1" applyAlignment="1" applyProtection="1">
      <alignment vertical="center"/>
    </xf>
    <xf numFmtId="0" fontId="17" fillId="0" borderId="94" xfId="0" applyFont="1" applyBorder="1" applyAlignment="1" applyProtection="1">
      <alignment vertical="center"/>
    </xf>
    <xf numFmtId="0" fontId="17" fillId="0" borderId="47" xfId="0" applyFont="1" applyFill="1" applyBorder="1" applyAlignment="1" applyProtection="1">
      <alignment vertical="center"/>
    </xf>
    <xf numFmtId="0" fontId="57" fillId="0" borderId="5" xfId="0" applyFont="1" applyFill="1" applyBorder="1" applyAlignment="1" applyProtection="1">
      <alignment vertical="center" shrinkToFit="1"/>
    </xf>
    <xf numFmtId="0" fontId="90" fillId="0" borderId="5" xfId="0" applyFont="1" applyBorder="1" applyAlignment="1" applyProtection="1">
      <alignment vertical="center"/>
    </xf>
    <xf numFmtId="0" fontId="90" fillId="0" borderId="31" xfId="0" applyFont="1" applyBorder="1" applyAlignment="1" applyProtection="1">
      <alignment vertical="center"/>
    </xf>
    <xf numFmtId="0" fontId="30" fillId="0" borderId="45" xfId="0" applyFont="1" applyFill="1" applyBorder="1" applyAlignment="1" applyProtection="1">
      <alignment horizontal="left" vertical="top"/>
    </xf>
    <xf numFmtId="0" fontId="17" fillId="0" borderId="45" xfId="0" applyFont="1" applyBorder="1" applyAlignment="1" applyProtection="1">
      <alignment vertical="top"/>
    </xf>
    <xf numFmtId="0" fontId="30" fillId="0" borderId="64" xfId="0" applyFont="1" applyFill="1" applyBorder="1" applyAlignment="1" applyProtection="1">
      <alignment vertical="top"/>
    </xf>
    <xf numFmtId="0" fontId="5" fillId="0" borderId="35" xfId="0" applyFont="1" applyFill="1" applyBorder="1" applyAlignment="1" applyProtection="1">
      <alignment vertical="center" shrinkToFit="1"/>
    </xf>
    <xf numFmtId="0" fontId="90" fillId="0" borderId="35" xfId="0" applyFont="1" applyBorder="1" applyAlignment="1" applyProtection="1">
      <alignment vertical="center" shrinkToFit="1"/>
    </xf>
    <xf numFmtId="0" fontId="90" fillId="0" borderId="89" xfId="0" applyFont="1" applyBorder="1" applyAlignment="1" applyProtection="1">
      <alignment vertical="center" shrinkToFit="1"/>
    </xf>
    <xf numFmtId="0" fontId="90" fillId="0" borderId="23" xfId="0" applyFont="1" applyBorder="1" applyAlignment="1" applyProtection="1">
      <alignment vertical="center"/>
    </xf>
    <xf numFmtId="179" fontId="79" fillId="0" borderId="58" xfId="0" applyNumberFormat="1" applyFont="1" applyFill="1" applyBorder="1" applyAlignment="1" applyProtection="1">
      <alignment vertical="center"/>
    </xf>
    <xf numFmtId="0" fontId="90" fillId="0" borderId="58" xfId="0" applyFont="1" applyBorder="1" applyAlignment="1" applyProtection="1">
      <alignment vertical="center"/>
    </xf>
    <xf numFmtId="0" fontId="90" fillId="0" borderId="92" xfId="0" applyFont="1" applyBorder="1" applyAlignment="1" applyProtection="1">
      <alignment vertical="center"/>
    </xf>
    <xf numFmtId="0" fontId="5" fillId="0" borderId="35" xfId="0" applyFont="1" applyFill="1" applyBorder="1" applyAlignment="1" applyProtection="1">
      <alignment horizontal="center" vertical="center" shrinkToFit="1"/>
    </xf>
    <xf numFmtId="0" fontId="90" fillId="0" borderId="89" xfId="0" applyFont="1" applyBorder="1" applyAlignment="1" applyProtection="1">
      <alignment horizontal="center" vertical="center" shrinkToFit="1"/>
    </xf>
    <xf numFmtId="0" fontId="25" fillId="0" borderId="2" xfId="0" applyFont="1" applyFill="1" applyBorder="1" applyAlignment="1">
      <alignment horizontal="center" vertical="center"/>
    </xf>
    <xf numFmtId="0" fontId="25" fillId="0" borderId="5"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31" xfId="0" applyFont="1" applyFill="1" applyBorder="1" applyAlignment="1">
      <alignment horizontal="center" vertical="center"/>
    </xf>
    <xf numFmtId="177" fontId="57" fillId="0" borderId="3" xfId="0" applyNumberFormat="1" applyFont="1" applyFill="1" applyBorder="1" applyAlignment="1" applyProtection="1">
      <alignment horizontal="left" vertical="center" shrinkToFit="1"/>
    </xf>
    <xf numFmtId="0" fontId="90" fillId="0" borderId="3" xfId="0" applyFont="1" applyBorder="1" applyAlignment="1" applyProtection="1">
      <alignment vertical="center" shrinkToFit="1"/>
    </xf>
    <xf numFmtId="0" fontId="90" fillId="0" borderId="10" xfId="0" applyFont="1" applyBorder="1" applyAlignment="1" applyProtection="1">
      <alignment vertical="center" shrinkToFit="1"/>
    </xf>
    <xf numFmtId="0" fontId="30" fillId="0" borderId="37" xfId="0" applyFont="1" applyFill="1" applyBorder="1" applyAlignment="1" applyProtection="1">
      <alignment horizontal="left" vertical="top"/>
    </xf>
    <xf numFmtId="0" fontId="30" fillId="0" borderId="0" xfId="0" applyFont="1" applyFill="1" applyBorder="1" applyAlignment="1" applyProtection="1">
      <alignment horizontal="left" vertical="top"/>
    </xf>
    <xf numFmtId="177" fontId="84" fillId="0" borderId="16" xfId="0" applyNumberFormat="1" applyFont="1" applyFill="1" applyBorder="1" applyAlignment="1" applyProtection="1">
      <alignment horizontal="center" vertical="center"/>
    </xf>
    <xf numFmtId="177" fontId="92" fillId="0" borderId="0" xfId="0" applyNumberFormat="1" applyFont="1" applyBorder="1" applyAlignment="1" applyProtection="1">
      <alignment vertical="center"/>
    </xf>
    <xf numFmtId="177" fontId="92" fillId="0" borderId="87" xfId="0" applyNumberFormat="1" applyFont="1" applyBorder="1" applyAlignment="1" applyProtection="1">
      <alignment vertical="center"/>
    </xf>
    <xf numFmtId="177" fontId="92" fillId="0" borderId="25" xfId="0" applyNumberFormat="1" applyFont="1" applyBorder="1" applyAlignment="1" applyProtection="1">
      <alignment vertical="center"/>
    </xf>
    <xf numFmtId="177" fontId="92" fillId="0" borderId="58" xfId="0" applyNumberFormat="1" applyFont="1" applyBorder="1" applyAlignment="1" applyProtection="1">
      <alignment vertical="center"/>
    </xf>
    <xf numFmtId="177" fontId="92" fillId="0" borderId="88" xfId="0" applyNumberFormat="1" applyFont="1" applyBorder="1" applyAlignment="1" applyProtection="1">
      <alignment vertical="center"/>
    </xf>
    <xf numFmtId="0" fontId="5" fillId="0" borderId="95" xfId="0" applyFont="1" applyFill="1" applyBorder="1" applyAlignment="1" applyProtection="1">
      <alignment horizontal="center" vertical="center"/>
    </xf>
    <xf numFmtId="0" fontId="90" fillId="0" borderId="89" xfId="0" applyFont="1" applyBorder="1" applyAlignment="1" applyProtection="1">
      <alignment vertical="center"/>
    </xf>
    <xf numFmtId="0" fontId="30" fillId="0" borderId="5" xfId="0" applyFont="1" applyFill="1" applyBorder="1" applyAlignment="1" applyProtection="1">
      <alignment vertical="top"/>
    </xf>
    <xf numFmtId="0" fontId="0" fillId="0" borderId="5" xfId="0" applyBorder="1" applyAlignment="1" applyProtection="1">
      <alignment vertical="top"/>
    </xf>
    <xf numFmtId="176" fontId="14" fillId="0" borderId="0" xfId="0" applyNumberFormat="1" applyFont="1" applyFill="1" applyBorder="1" applyAlignment="1" applyProtection="1">
      <alignment vertical="center"/>
    </xf>
    <xf numFmtId="0" fontId="58" fillId="0" borderId="0" xfId="0" applyFont="1" applyFill="1" applyBorder="1" applyAlignment="1">
      <alignment horizontal="center" vertical="top" textRotation="255"/>
    </xf>
    <xf numFmtId="0" fontId="58" fillId="0" borderId="0" xfId="0" applyFont="1" applyAlignment="1"/>
    <xf numFmtId="0" fontId="30" fillId="0" borderId="3" xfId="0" applyFont="1" applyFill="1" applyBorder="1" applyAlignment="1" applyProtection="1">
      <alignment vertical="top"/>
    </xf>
    <xf numFmtId="0" fontId="0" fillId="0" borderId="3" xfId="0" applyBorder="1" applyAlignment="1" applyProtection="1">
      <alignment vertical="top"/>
    </xf>
    <xf numFmtId="0" fontId="25" fillId="0" borderId="37" xfId="0" applyFont="1" applyFill="1" applyBorder="1" applyAlignment="1">
      <alignment horizontal="center" vertical="center"/>
    </xf>
    <xf numFmtId="0" fontId="0" fillId="0" borderId="0" xfId="0" applyFill="1" applyAlignment="1">
      <alignment horizontal="center" vertical="center"/>
    </xf>
    <xf numFmtId="0" fontId="0" fillId="0" borderId="28" xfId="0" applyFill="1" applyBorder="1" applyAlignment="1">
      <alignment horizontal="center" vertical="center"/>
    </xf>
    <xf numFmtId="38" fontId="10" fillId="0" borderId="2" xfId="2" applyFont="1" applyFill="1" applyBorder="1" applyAlignment="1">
      <alignment horizontal="center" vertical="center"/>
    </xf>
    <xf numFmtId="49" fontId="5" fillId="0" borderId="14" xfId="0" applyNumberFormat="1" applyFont="1" applyFill="1" applyBorder="1" applyAlignment="1" applyProtection="1">
      <alignment horizontal="center" vertical="top"/>
    </xf>
    <xf numFmtId="49" fontId="5" fillId="0" borderId="5" xfId="0" applyNumberFormat="1" applyFont="1" applyFill="1" applyBorder="1" applyAlignment="1" applyProtection="1">
      <alignment horizontal="center" vertical="top"/>
    </xf>
    <xf numFmtId="0" fontId="25" fillId="0" borderId="14" xfId="0" applyFont="1" applyFill="1" applyBorder="1" applyAlignment="1">
      <alignment horizontal="center" vertical="center"/>
    </xf>
    <xf numFmtId="0" fontId="30" fillId="0" borderId="45" xfId="0" applyFont="1" applyFill="1" applyBorder="1" applyAlignment="1" applyProtection="1">
      <alignment vertical="top"/>
    </xf>
    <xf numFmtId="0" fontId="17" fillId="0" borderId="93" xfId="0" applyFont="1" applyBorder="1" applyAlignment="1" applyProtection="1">
      <alignment vertical="top"/>
    </xf>
    <xf numFmtId="0" fontId="5" fillId="0" borderId="57" xfId="0" applyFont="1" applyFill="1" applyBorder="1" applyAlignment="1" applyProtection="1">
      <alignment horizontal="center" vertical="center"/>
    </xf>
    <xf numFmtId="0" fontId="90" fillId="0" borderId="92" xfId="0" applyFont="1" applyBorder="1" applyAlignment="1" applyProtection="1">
      <alignment horizontal="center" vertical="center"/>
    </xf>
    <xf numFmtId="0" fontId="35" fillId="0" borderId="23" xfId="0" applyFont="1" applyFill="1" applyBorder="1" applyAlignment="1" applyProtection="1">
      <alignment horizontal="center" vertical="top" shrinkToFit="1"/>
    </xf>
    <xf numFmtId="0" fontId="35" fillId="0" borderId="23" xfId="0" applyFont="1" applyBorder="1" applyAlignment="1" applyProtection="1">
      <alignment horizontal="center" vertical="top" shrinkToFit="1"/>
    </xf>
    <xf numFmtId="0" fontId="35" fillId="0" borderId="53" xfId="0" applyFont="1" applyBorder="1" applyAlignment="1" applyProtection="1">
      <alignment horizontal="center" vertical="top" shrinkToFit="1"/>
    </xf>
    <xf numFmtId="0" fontId="5" fillId="0" borderId="89" xfId="0" applyFont="1" applyFill="1" applyBorder="1" applyAlignment="1" applyProtection="1">
      <alignment vertical="center" shrinkToFit="1"/>
    </xf>
    <xf numFmtId="0" fontId="30" fillId="0" borderId="38" xfId="0" applyFont="1" applyFill="1" applyBorder="1" applyAlignment="1" applyProtection="1">
      <alignment vertical="top"/>
    </xf>
    <xf numFmtId="0" fontId="5" fillId="0" borderId="96" xfId="0" applyFont="1" applyFill="1" applyBorder="1" applyAlignment="1" applyProtection="1">
      <alignment vertical="center" shrinkToFit="1"/>
    </xf>
    <xf numFmtId="178" fontId="79" fillId="0" borderId="23" xfId="0" applyNumberFormat="1" applyFont="1" applyFill="1" applyBorder="1" applyAlignment="1" applyProtection="1">
      <alignment vertical="center"/>
    </xf>
    <xf numFmtId="178" fontId="90" fillId="0" borderId="23" xfId="0" applyNumberFormat="1" applyFont="1" applyBorder="1" applyAlignment="1" applyProtection="1">
      <alignment vertical="center"/>
    </xf>
    <xf numFmtId="178" fontId="90" fillId="0" borderId="86" xfId="0" applyNumberFormat="1" applyFont="1" applyBorder="1" applyAlignment="1" applyProtection="1">
      <alignment vertical="center"/>
    </xf>
    <xf numFmtId="178" fontId="90" fillId="0" borderId="5" xfId="0" applyNumberFormat="1" applyFont="1" applyBorder="1" applyAlignment="1" applyProtection="1">
      <alignment vertical="center"/>
    </xf>
    <xf numFmtId="178" fontId="90" fillId="0" borderId="90" xfId="0" applyNumberFormat="1" applyFont="1" applyBorder="1" applyAlignment="1" applyProtection="1">
      <alignment vertical="center"/>
    </xf>
    <xf numFmtId="0" fontId="30" fillId="0" borderId="89" xfId="0" applyFont="1" applyFill="1" applyBorder="1" applyAlignment="1" applyProtection="1">
      <alignment vertical="top"/>
    </xf>
    <xf numFmtId="0" fontId="30" fillId="0" borderId="57" xfId="0" applyFont="1" applyFill="1" applyBorder="1" applyAlignment="1" applyProtection="1">
      <alignment vertical="top"/>
    </xf>
    <xf numFmtId="178" fontId="79" fillId="0" borderId="97" xfId="0" applyNumberFormat="1" applyFont="1" applyFill="1" applyBorder="1" applyAlignment="1" applyProtection="1">
      <alignment vertical="center"/>
    </xf>
    <xf numFmtId="178" fontId="90" fillId="0" borderId="98" xfId="0" applyNumberFormat="1" applyFont="1" applyBorder="1" applyAlignment="1" applyProtection="1">
      <alignment vertical="center"/>
    </xf>
    <xf numFmtId="0" fontId="30" fillId="0" borderId="93" xfId="0" applyFont="1" applyFill="1" applyBorder="1" applyAlignment="1" applyProtection="1">
      <alignment vertical="top"/>
    </xf>
    <xf numFmtId="177" fontId="84" fillId="0" borderId="0" xfId="0" applyNumberFormat="1" applyFont="1" applyFill="1" applyBorder="1" applyAlignment="1" applyProtection="1">
      <alignment horizontal="center" vertical="center"/>
    </xf>
    <xf numFmtId="177" fontId="84" fillId="0" borderId="87" xfId="0" applyNumberFormat="1" applyFont="1" applyFill="1" applyBorder="1" applyAlignment="1" applyProtection="1">
      <alignment horizontal="center" vertical="center"/>
    </xf>
    <xf numFmtId="177" fontId="84" fillId="0" borderId="25" xfId="0" applyNumberFormat="1" applyFont="1" applyFill="1" applyBorder="1" applyAlignment="1" applyProtection="1">
      <alignment horizontal="center" vertical="center"/>
    </xf>
    <xf numFmtId="177" fontId="84" fillId="0" borderId="58" xfId="0" applyNumberFormat="1" applyFont="1" applyFill="1" applyBorder="1" applyAlignment="1" applyProtection="1">
      <alignment horizontal="center" vertical="center"/>
    </xf>
    <xf numFmtId="177" fontId="84" fillId="0" borderId="88" xfId="0" applyNumberFormat="1" applyFont="1" applyFill="1" applyBorder="1" applyAlignment="1" applyProtection="1">
      <alignment horizontal="center" vertical="center"/>
    </xf>
    <xf numFmtId="0" fontId="5" fillId="0" borderId="28" xfId="0" applyFont="1" applyFill="1" applyBorder="1" applyAlignment="1" applyProtection="1">
      <alignment horizontal="center" vertical="center"/>
    </xf>
    <xf numFmtId="0" fontId="5" fillId="0" borderId="35" xfId="0" applyFont="1" applyFill="1" applyBorder="1" applyAlignment="1" applyProtection="1">
      <alignment horizontal="center" vertical="center"/>
    </xf>
    <xf numFmtId="49" fontId="5" fillId="0" borderId="14" xfId="0" applyNumberFormat="1" applyFont="1" applyFill="1" applyBorder="1" applyAlignment="1" applyProtection="1">
      <alignment horizontal="center" vertical="center"/>
    </xf>
    <xf numFmtId="49" fontId="5" fillId="0" borderId="5" xfId="0" applyNumberFormat="1" applyFont="1" applyFill="1" applyBorder="1" applyAlignment="1" applyProtection="1">
      <alignment horizontal="center" vertical="center"/>
    </xf>
    <xf numFmtId="0" fontId="5" fillId="0" borderId="89" xfId="0" applyFont="1" applyFill="1" applyBorder="1" applyAlignment="1" applyProtection="1">
      <alignment horizontal="center" vertical="center" shrinkToFit="1"/>
    </xf>
    <xf numFmtId="0" fontId="10" fillId="0" borderId="4" xfId="0" applyFont="1" applyFill="1" applyBorder="1" applyAlignment="1">
      <alignment horizontal="center" vertical="center"/>
    </xf>
    <xf numFmtId="38" fontId="121" fillId="0" borderId="2" xfId="2" applyFont="1" applyFill="1" applyBorder="1" applyAlignment="1" applyProtection="1">
      <alignment vertical="center"/>
    </xf>
    <xf numFmtId="38" fontId="121" fillId="0" borderId="10" xfId="2" applyFont="1" applyFill="1" applyBorder="1" applyAlignment="1" applyProtection="1">
      <alignment vertical="center"/>
    </xf>
    <xf numFmtId="38" fontId="29" fillId="0" borderId="18" xfId="2" applyFont="1" applyFill="1" applyBorder="1" applyAlignment="1" applyProtection="1">
      <alignment vertical="center" shrinkToFit="1"/>
      <protection locked="0"/>
    </xf>
    <xf numFmtId="0" fontId="97" fillId="0" borderId="18" xfId="0" applyFont="1" applyFill="1" applyBorder="1" applyAlignment="1" applyProtection="1">
      <alignment vertical="center" shrinkToFit="1"/>
      <protection locked="0"/>
    </xf>
    <xf numFmtId="0" fontId="4" fillId="0" borderId="4" xfId="0" applyFont="1" applyFill="1" applyBorder="1" applyAlignment="1">
      <alignment vertical="center" shrinkToFit="1"/>
    </xf>
    <xf numFmtId="0" fontId="7" fillId="0" borderId="4" xfId="0" applyFont="1" applyFill="1" applyBorder="1" applyAlignment="1">
      <alignment vertical="center" shrinkToFit="1"/>
    </xf>
    <xf numFmtId="0" fontId="4" fillId="0" borderId="38"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92" xfId="0" applyFont="1" applyFill="1" applyBorder="1" applyAlignment="1">
      <alignment horizontal="center" vertical="center" wrapText="1"/>
    </xf>
    <xf numFmtId="3" fontId="32" fillId="0" borderId="33" xfId="0" applyNumberFormat="1" applyFont="1" applyFill="1" applyBorder="1" applyAlignment="1">
      <alignment horizontal="center" vertical="center"/>
    </xf>
    <xf numFmtId="3" fontId="32" fillId="0" borderId="37" xfId="0" applyNumberFormat="1" applyFont="1" applyFill="1" applyBorder="1" applyAlignment="1">
      <alignment horizontal="center" vertical="center"/>
    </xf>
    <xf numFmtId="3" fontId="32" fillId="0" borderId="57" xfId="0" applyNumberFormat="1" applyFont="1" applyFill="1" applyBorder="1" applyAlignment="1">
      <alignment horizontal="center" vertical="center"/>
    </xf>
    <xf numFmtId="3" fontId="40" fillId="0" borderId="65" xfId="0" applyNumberFormat="1" applyFont="1" applyFill="1" applyBorder="1" applyAlignment="1">
      <alignment horizontal="center" vertical="center" shrinkToFit="1"/>
    </xf>
    <xf numFmtId="3" fontId="40" fillId="0" borderId="87" xfId="0" applyNumberFormat="1" applyFont="1" applyFill="1" applyBorder="1" applyAlignment="1">
      <alignment horizontal="center" vertical="center" shrinkToFit="1"/>
    </xf>
    <xf numFmtId="3" fontId="40" fillId="0" borderId="88" xfId="0" applyNumberFormat="1" applyFont="1" applyFill="1" applyBorder="1" applyAlignment="1">
      <alignment horizontal="center" vertical="center" shrinkToFit="1"/>
    </xf>
    <xf numFmtId="38" fontId="29" fillId="0" borderId="19" xfId="2" applyFont="1" applyFill="1" applyBorder="1" applyAlignment="1" applyProtection="1">
      <alignment horizontal="right" vertical="center" shrinkToFit="1"/>
      <protection locked="0"/>
    </xf>
    <xf numFmtId="38" fontId="29" fillId="0" borderId="15" xfId="2" applyFont="1" applyFill="1" applyBorder="1" applyAlignment="1" applyProtection="1">
      <alignment horizontal="right" vertical="center" shrinkToFit="1"/>
      <protection locked="0"/>
    </xf>
    <xf numFmtId="38" fontId="29" fillId="0" borderId="24" xfId="2" applyFont="1" applyFill="1" applyBorder="1" applyAlignment="1" applyProtection="1">
      <alignment horizontal="right" vertical="center" shrinkToFit="1"/>
      <protection locked="0"/>
    </xf>
    <xf numFmtId="38" fontId="33" fillId="0" borderId="3" xfId="3" applyFont="1" applyFill="1" applyBorder="1" applyAlignment="1">
      <alignment vertical="center" shrinkToFit="1"/>
    </xf>
    <xf numFmtId="0" fontId="33" fillId="0" borderId="3" xfId="0" applyFont="1" applyFill="1" applyBorder="1" applyAlignment="1">
      <alignment vertical="center" shrinkToFit="1"/>
    </xf>
    <xf numFmtId="0" fontId="4" fillId="0" borderId="10" xfId="0" applyFont="1" applyFill="1" applyBorder="1" applyAlignment="1">
      <alignment vertical="center" shrinkToFit="1"/>
    </xf>
    <xf numFmtId="0" fontId="7" fillId="0" borderId="10" xfId="0" applyFont="1" applyFill="1" applyBorder="1" applyAlignment="1">
      <alignment vertical="center" shrinkToFit="1"/>
    </xf>
    <xf numFmtId="0" fontId="14" fillId="0" borderId="33" xfId="0" applyFont="1" applyFill="1" applyBorder="1" applyAlignment="1">
      <alignment vertical="center"/>
    </xf>
    <xf numFmtId="0" fontId="14" fillId="0" borderId="37" xfId="0" applyFont="1" applyFill="1" applyBorder="1" applyAlignment="1">
      <alignment vertical="center"/>
    </xf>
    <xf numFmtId="0" fontId="14" fillId="0" borderId="14" xfId="0" applyFont="1" applyFill="1" applyBorder="1" applyAlignment="1">
      <alignment vertical="center"/>
    </xf>
    <xf numFmtId="0" fontId="40" fillId="0" borderId="5" xfId="0" applyFont="1" applyFill="1" applyBorder="1" applyAlignment="1">
      <alignment vertical="center"/>
    </xf>
    <xf numFmtId="0" fontId="40" fillId="0" borderId="4" xfId="0" applyFont="1" applyFill="1" applyBorder="1" applyAlignment="1">
      <alignment horizontal="center" vertical="center"/>
    </xf>
    <xf numFmtId="0" fontId="40" fillId="0" borderId="4" xfId="0" applyFont="1" applyFill="1" applyBorder="1" applyAlignment="1">
      <alignment vertical="center"/>
    </xf>
    <xf numFmtId="0" fontId="97" fillId="0" borderId="49" xfId="0" applyFont="1" applyFill="1" applyBorder="1" applyAlignment="1" applyProtection="1">
      <alignment vertical="center" shrinkToFit="1"/>
      <protection locked="0"/>
    </xf>
    <xf numFmtId="0" fontId="40" fillId="0" borderId="3" xfId="0" applyFont="1" applyFill="1" applyBorder="1" applyAlignment="1">
      <alignment vertical="center"/>
    </xf>
    <xf numFmtId="0" fontId="4" fillId="0" borderId="62" xfId="0" applyFont="1" applyFill="1" applyBorder="1" applyAlignment="1">
      <alignment horizontal="center" vertical="center" shrinkToFit="1"/>
    </xf>
    <xf numFmtId="177" fontId="5" fillId="0" borderId="11" xfId="0" applyNumberFormat="1" applyFont="1" applyFill="1" applyBorder="1" applyAlignment="1" applyProtection="1">
      <alignment horizontal="left" vertical="center" shrinkToFit="1"/>
    </xf>
    <xf numFmtId="0" fontId="90" fillId="0" borderId="11" xfId="0" applyFont="1" applyBorder="1" applyAlignment="1" applyProtection="1">
      <alignment horizontal="left" vertical="center" shrinkToFit="1"/>
    </xf>
    <xf numFmtId="0" fontId="90" fillId="0" borderId="38" xfId="0" applyFont="1" applyBorder="1" applyAlignment="1" applyProtection="1">
      <alignment horizontal="left" vertical="center" shrinkToFit="1"/>
    </xf>
    <xf numFmtId="0" fontId="5" fillId="0" borderId="5" xfId="0" applyFont="1" applyFill="1" applyBorder="1" applyAlignment="1" applyProtection="1">
      <alignment vertical="center"/>
    </xf>
    <xf numFmtId="0" fontId="5" fillId="0" borderId="31" xfId="0" applyFont="1" applyFill="1" applyBorder="1" applyAlignment="1" applyProtection="1">
      <alignment vertical="center"/>
    </xf>
    <xf numFmtId="0" fontId="67" fillId="0" borderId="23" xfId="0" applyFont="1" applyFill="1" applyBorder="1" applyAlignment="1" applyProtection="1">
      <alignment horizontal="center" vertical="top" shrinkToFit="1"/>
    </xf>
    <xf numFmtId="0" fontId="67" fillId="0" borderId="53" xfId="0" applyFont="1" applyFill="1" applyBorder="1" applyAlignment="1" applyProtection="1">
      <alignment horizontal="center" vertical="top" shrinkToFit="1"/>
    </xf>
    <xf numFmtId="0" fontId="30" fillId="0" borderId="93" xfId="0" applyFont="1" applyFill="1" applyBorder="1" applyAlignment="1" applyProtection="1">
      <alignment horizontal="left" vertical="top"/>
    </xf>
    <xf numFmtId="178" fontId="79" fillId="0" borderId="47" xfId="0" applyNumberFormat="1" applyFont="1" applyFill="1" applyBorder="1" applyAlignment="1" applyProtection="1">
      <alignment vertical="center"/>
    </xf>
    <xf numFmtId="0" fontId="90" fillId="0" borderId="86" xfId="0" applyFont="1" applyBorder="1" applyAlignment="1" applyProtection="1">
      <alignment vertical="center"/>
    </xf>
    <xf numFmtId="0" fontId="90" fillId="0" borderId="90" xfId="0" applyFont="1" applyBorder="1" applyAlignment="1" applyProtection="1">
      <alignment vertical="center"/>
    </xf>
    <xf numFmtId="38" fontId="40" fillId="0" borderId="65" xfId="2" applyFont="1" applyFill="1" applyBorder="1" applyAlignment="1">
      <alignment vertical="center" shrinkToFit="1"/>
    </xf>
    <xf numFmtId="38" fontId="40" fillId="0" borderId="87" xfId="2" applyFont="1" applyFill="1" applyBorder="1" applyAlignment="1">
      <alignment vertical="center" shrinkToFit="1"/>
    </xf>
    <xf numFmtId="38" fontId="40" fillId="0" borderId="90" xfId="2" applyFont="1" applyFill="1" applyBorder="1" applyAlignment="1">
      <alignment vertical="center" shrinkToFit="1"/>
    </xf>
    <xf numFmtId="0" fontId="30" fillId="0" borderId="50" xfId="0" applyFont="1" applyFill="1" applyBorder="1" applyAlignment="1" applyProtection="1">
      <alignment vertical="top" shrinkToFit="1"/>
    </xf>
    <xf numFmtId="0" fontId="0" fillId="0" borderId="23" xfId="0" applyBorder="1" applyAlignment="1" applyProtection="1">
      <alignment vertical="top" shrinkToFit="1"/>
    </xf>
    <xf numFmtId="0" fontId="17" fillId="0" borderId="3" xfId="0" applyFont="1" applyBorder="1" applyAlignment="1" applyProtection="1">
      <alignment vertical="center"/>
    </xf>
    <xf numFmtId="0" fontId="0" fillId="0" borderId="3" xfId="0" applyFont="1" applyBorder="1" applyAlignment="1" applyProtection="1">
      <alignment vertical="center"/>
    </xf>
    <xf numFmtId="0" fontId="0" fillId="0" borderId="59" xfId="0" applyFont="1" applyBorder="1" applyAlignment="1" applyProtection="1">
      <alignment vertical="center"/>
    </xf>
    <xf numFmtId="0" fontId="30" fillId="0" borderId="66" xfId="0" applyFont="1" applyFill="1" applyBorder="1" applyAlignment="1" applyProtection="1">
      <alignment vertical="top"/>
    </xf>
    <xf numFmtId="0" fontId="0" fillId="0" borderId="47" xfId="0" applyBorder="1" applyAlignment="1" applyProtection="1">
      <alignment vertical="center"/>
    </xf>
    <xf numFmtId="0" fontId="0" fillId="0" borderId="65" xfId="0" applyBorder="1" applyAlignment="1" applyProtection="1">
      <alignment vertical="center"/>
    </xf>
    <xf numFmtId="0" fontId="7" fillId="0" borderId="11" xfId="0" applyFont="1" applyFill="1" applyBorder="1" applyAlignment="1" applyProtection="1">
      <alignment vertical="center"/>
    </xf>
    <xf numFmtId="0" fontId="0" fillId="0" borderId="0" xfId="0" applyBorder="1" applyAlignment="1" applyProtection="1">
      <alignment horizontal="left" vertical="top"/>
    </xf>
    <xf numFmtId="49" fontId="5" fillId="0" borderId="37" xfId="0" applyNumberFormat="1" applyFont="1" applyFill="1" applyBorder="1" applyAlignment="1" applyProtection="1">
      <alignment horizontal="center" vertical="center"/>
    </xf>
    <xf numFmtId="49" fontId="5" fillId="0" borderId="0" xfId="0" applyNumberFormat="1" applyFont="1" applyFill="1" applyBorder="1" applyAlignment="1" applyProtection="1">
      <alignment horizontal="center" vertical="center"/>
    </xf>
    <xf numFmtId="0" fontId="90" fillId="0" borderId="0" xfId="0" applyFont="1" applyAlignment="1" applyProtection="1">
      <alignment horizontal="center" vertical="center"/>
    </xf>
    <xf numFmtId="0" fontId="90" fillId="0" borderId="5" xfId="0" applyFont="1" applyBorder="1" applyAlignment="1" applyProtection="1">
      <alignment horizontal="center" vertical="center"/>
    </xf>
    <xf numFmtId="0" fontId="14" fillId="0" borderId="33" xfId="0" applyFont="1" applyFill="1" applyBorder="1" applyAlignment="1">
      <alignment horizontal="center" vertical="center"/>
    </xf>
    <xf numFmtId="0" fontId="14" fillId="0" borderId="37" xfId="0" applyFont="1" applyFill="1" applyBorder="1" applyAlignment="1">
      <alignment horizontal="center" vertical="center"/>
    </xf>
    <xf numFmtId="0" fontId="14" fillId="0" borderId="14" xfId="0" applyFont="1" applyFill="1" applyBorder="1" applyAlignment="1">
      <alignment horizontal="center" vertical="center"/>
    </xf>
    <xf numFmtId="38" fontId="29" fillId="0" borderId="19" xfId="2" applyFont="1" applyFill="1" applyBorder="1" applyAlignment="1" applyProtection="1">
      <alignment vertical="center" shrinkToFit="1"/>
      <protection locked="0"/>
    </xf>
    <xf numFmtId="0" fontId="97" fillId="0" borderId="15" xfId="0" applyFont="1" applyFill="1" applyBorder="1" applyAlignment="1" applyProtection="1">
      <alignment vertical="center" shrinkToFit="1"/>
      <protection locked="0"/>
    </xf>
    <xf numFmtId="0" fontId="97" fillId="0" borderId="22" xfId="0" applyFont="1" applyFill="1" applyBorder="1" applyAlignment="1" applyProtection="1">
      <alignment vertical="center" shrinkToFit="1"/>
      <protection locked="0"/>
    </xf>
    <xf numFmtId="0" fontId="4" fillId="0" borderId="33" xfId="0" applyFont="1" applyFill="1" applyBorder="1" applyAlignment="1">
      <alignment horizontal="center" vertical="center" shrinkToFit="1"/>
    </xf>
    <xf numFmtId="0" fontId="7" fillId="0" borderId="28" xfId="0" applyFont="1" applyFill="1" applyBorder="1" applyAlignment="1">
      <alignment vertical="center" shrinkToFit="1"/>
    </xf>
    <xf numFmtId="0" fontId="7" fillId="0" borderId="37" xfId="0" applyFont="1" applyFill="1" applyBorder="1" applyAlignment="1">
      <alignment vertical="center" shrinkToFit="1"/>
    </xf>
    <xf numFmtId="0" fontId="7" fillId="0" borderId="14" xfId="0" applyFont="1" applyFill="1" applyBorder="1" applyAlignment="1">
      <alignment vertical="center" shrinkToFit="1"/>
    </xf>
    <xf numFmtId="0" fontId="7" fillId="0" borderId="31" xfId="0" applyFont="1" applyFill="1" applyBorder="1" applyAlignment="1">
      <alignment vertical="center" shrinkToFit="1"/>
    </xf>
    <xf numFmtId="176" fontId="2" fillId="0" borderId="0" xfId="0" applyNumberFormat="1" applyFont="1" applyFill="1" applyBorder="1" applyAlignment="1" applyProtection="1">
      <alignment vertical="center"/>
    </xf>
    <xf numFmtId="0" fontId="4" fillId="0" borderId="2" xfId="0" applyFont="1" applyFill="1" applyBorder="1" applyAlignment="1">
      <alignment horizontal="center" vertical="center" shrinkToFit="1"/>
    </xf>
    <xf numFmtId="0" fontId="7" fillId="0" borderId="2" xfId="0" applyFont="1" applyFill="1" applyBorder="1" applyAlignment="1">
      <alignment vertical="center" shrinkToFit="1"/>
    </xf>
    <xf numFmtId="0" fontId="5" fillId="0" borderId="36" xfId="0" applyFont="1" applyFill="1" applyBorder="1" applyAlignment="1" applyProtection="1">
      <alignment vertical="center" shrinkToFit="1"/>
    </xf>
    <xf numFmtId="0" fontId="67" fillId="0" borderId="23" xfId="0" applyFont="1" applyBorder="1" applyAlignment="1" applyProtection="1">
      <alignment horizontal="center" vertical="top" shrinkToFit="1"/>
    </xf>
    <xf numFmtId="0" fontId="67" fillId="0" borderId="53" xfId="0" applyFont="1" applyBorder="1" applyAlignment="1" applyProtection="1">
      <alignment horizontal="center" vertical="top" shrinkToFit="1"/>
    </xf>
    <xf numFmtId="0" fontId="4" fillId="0" borderId="10" xfId="0" applyFont="1" applyFill="1" applyBorder="1" applyAlignment="1">
      <alignment horizontal="left" vertical="center" shrinkToFit="1"/>
    </xf>
    <xf numFmtId="0" fontId="4" fillId="0" borderId="38" xfId="0" applyFont="1" applyFill="1" applyBorder="1" applyAlignment="1">
      <alignment vertical="center" shrinkToFit="1"/>
    </xf>
    <xf numFmtId="0" fontId="4" fillId="0" borderId="36" xfId="0" applyFont="1" applyFill="1" applyBorder="1" applyAlignment="1">
      <alignment horizontal="center" vertical="center" textRotation="255" shrinkToFit="1"/>
    </xf>
    <xf numFmtId="0" fontId="4" fillId="0" borderId="37" xfId="0" applyFont="1" applyFill="1" applyBorder="1" applyAlignment="1">
      <alignment horizontal="center" vertical="center" textRotation="255" shrinkToFit="1"/>
    </xf>
    <xf numFmtId="0" fontId="4" fillId="0" borderId="14" xfId="0" applyFont="1" applyFill="1" applyBorder="1" applyAlignment="1">
      <alignment horizontal="center" vertical="center" textRotation="255" shrinkToFit="1"/>
    </xf>
    <xf numFmtId="38" fontId="40" fillId="0" borderId="3" xfId="2" applyFont="1" applyFill="1" applyBorder="1" applyAlignment="1">
      <alignment vertical="center" shrinkToFit="1"/>
    </xf>
    <xf numFmtId="0" fontId="40" fillId="0" borderId="3" xfId="0" applyFont="1" applyFill="1" applyBorder="1" applyAlignment="1">
      <alignment vertical="center" shrinkToFit="1"/>
    </xf>
    <xf numFmtId="0" fontId="16" fillId="0" borderId="10" xfId="0" applyFont="1" applyFill="1" applyBorder="1" applyAlignment="1">
      <alignment horizontal="center" vertical="center" shrinkToFit="1"/>
    </xf>
    <xf numFmtId="0" fontId="7" fillId="0" borderId="2" xfId="0" applyFont="1" applyFill="1" applyBorder="1" applyAlignment="1">
      <alignment horizontal="center" vertical="center" shrinkToFit="1"/>
    </xf>
    <xf numFmtId="0" fontId="0" fillId="0" borderId="37" xfId="0" applyFill="1" applyBorder="1" applyAlignment="1">
      <alignment vertical="center"/>
    </xf>
    <xf numFmtId="0" fontId="0" fillId="0" borderId="14" xfId="0" applyFill="1" applyBorder="1" applyAlignment="1">
      <alignment vertical="center"/>
    </xf>
    <xf numFmtId="0" fontId="4" fillId="0" borderId="4" xfId="0" applyFont="1" applyFill="1" applyBorder="1" applyAlignment="1">
      <alignment horizontal="center" vertical="center" shrinkToFit="1"/>
    </xf>
    <xf numFmtId="0" fontId="7" fillId="0" borderId="4" xfId="0" applyFont="1" applyFill="1" applyBorder="1" applyAlignment="1">
      <alignment horizontal="center" vertical="center" shrinkToFit="1"/>
    </xf>
    <xf numFmtId="0" fontId="4" fillId="0" borderId="4" xfId="0" applyFont="1" applyFill="1" applyBorder="1" applyAlignment="1">
      <alignment horizontal="center" vertical="center" textRotation="255" shrinkToFit="1"/>
    </xf>
    <xf numFmtId="0" fontId="7" fillId="0" borderId="4" xfId="0" applyFont="1" applyFill="1" applyBorder="1" applyAlignment="1">
      <alignment horizontal="center" vertical="center" textRotation="255" shrinkToFit="1"/>
    </xf>
    <xf numFmtId="38" fontId="40" fillId="0" borderId="11" xfId="2" applyFont="1" applyFill="1" applyBorder="1" applyAlignment="1">
      <alignment horizontal="right" vertical="center" shrinkToFit="1"/>
    </xf>
    <xf numFmtId="0" fontId="40" fillId="0" borderId="0" xfId="0" applyFont="1" applyFill="1" applyBorder="1" applyAlignment="1">
      <alignment vertical="center" shrinkToFit="1"/>
    </xf>
    <xf numFmtId="38" fontId="40" fillId="0" borderId="11" xfId="2" applyFont="1" applyFill="1" applyBorder="1" applyAlignment="1">
      <alignment vertical="center" shrinkToFit="1"/>
    </xf>
    <xf numFmtId="38" fontId="40" fillId="0" borderId="3" xfId="2" applyFont="1" applyFill="1" applyBorder="1" applyAlignment="1">
      <alignment horizontal="right" vertical="center" shrinkToFit="1"/>
    </xf>
    <xf numFmtId="0" fontId="35" fillId="0" borderId="0" xfId="0" applyFont="1" applyFill="1" applyAlignment="1">
      <alignment horizontal="center" vertical="center"/>
    </xf>
    <xf numFmtId="0" fontId="72" fillId="0" borderId="0" xfId="0" applyFont="1" applyFill="1" applyAlignment="1">
      <alignment horizontal="center" vertical="center"/>
    </xf>
    <xf numFmtId="38" fontId="29" fillId="0" borderId="48" xfId="2" applyFont="1" applyFill="1" applyBorder="1" applyAlignment="1" applyProtection="1">
      <alignment vertical="center" shrinkToFit="1"/>
      <protection locked="0"/>
    </xf>
    <xf numFmtId="0" fontId="97" fillId="0" borderId="24" xfId="0" applyFont="1" applyFill="1" applyBorder="1" applyAlignment="1" applyProtection="1">
      <alignment vertical="center" shrinkToFit="1"/>
      <protection locked="0"/>
    </xf>
    <xf numFmtId="177" fontId="84" fillId="0" borderId="16" xfId="0" applyNumberFormat="1" applyFont="1" applyFill="1" applyBorder="1" applyAlignment="1" applyProtection="1">
      <alignment horizontal="center" vertical="center" shrinkToFit="1"/>
    </xf>
    <xf numFmtId="177" fontId="84" fillId="0" borderId="0" xfId="0" applyNumberFormat="1" applyFont="1" applyFill="1" applyBorder="1" applyAlignment="1" applyProtection="1">
      <alignment horizontal="center" vertical="center" shrinkToFit="1"/>
    </xf>
    <xf numFmtId="177" fontId="84" fillId="0" borderId="87" xfId="0" applyNumberFormat="1" applyFont="1" applyFill="1" applyBorder="1" applyAlignment="1" applyProtection="1">
      <alignment horizontal="center" vertical="center" shrinkToFit="1"/>
    </xf>
    <xf numFmtId="177" fontId="84" fillId="0" borderId="25" xfId="0" applyNumberFormat="1" applyFont="1" applyFill="1" applyBorder="1" applyAlignment="1" applyProtection="1">
      <alignment horizontal="center" vertical="center" shrinkToFit="1"/>
    </xf>
    <xf numFmtId="177" fontId="84" fillId="0" borderId="58" xfId="0" applyNumberFormat="1" applyFont="1" applyFill="1" applyBorder="1" applyAlignment="1" applyProtection="1">
      <alignment horizontal="center" vertical="center" shrinkToFit="1"/>
    </xf>
    <xf numFmtId="177" fontId="84" fillId="0" borderId="88" xfId="0" applyNumberFormat="1" applyFont="1" applyFill="1" applyBorder="1" applyAlignment="1" applyProtection="1">
      <alignment horizontal="center" vertical="center" shrinkToFit="1"/>
    </xf>
    <xf numFmtId="38" fontId="30" fillId="0" borderId="37" xfId="0" applyNumberFormat="1" applyFont="1" applyFill="1" applyBorder="1" applyAlignment="1" applyProtection="1">
      <alignment horizontal="left" vertical="top"/>
    </xf>
    <xf numFmtId="0" fontId="5" fillId="0" borderId="100" xfId="0" applyFont="1" applyFill="1" applyBorder="1" applyAlignment="1" applyProtection="1">
      <alignment vertical="center"/>
    </xf>
    <xf numFmtId="0" fontId="5" fillId="0" borderId="54" xfId="0" applyFont="1" applyFill="1" applyBorder="1" applyAlignment="1" applyProtection="1">
      <alignment vertical="center"/>
    </xf>
    <xf numFmtId="178" fontId="79" fillId="0" borderId="98" xfId="0" applyNumberFormat="1" applyFont="1" applyFill="1" applyBorder="1" applyAlignment="1" applyProtection="1">
      <alignment vertical="center"/>
    </xf>
    <xf numFmtId="0" fontId="0" fillId="0" borderId="35" xfId="0" applyFill="1" applyBorder="1"/>
    <xf numFmtId="0" fontId="0" fillId="0" borderId="62" xfId="0" applyFill="1" applyBorder="1"/>
    <xf numFmtId="0" fontId="4" fillId="0" borderId="36" xfId="0" applyFont="1" applyFill="1" applyBorder="1" applyAlignment="1">
      <alignment horizontal="center" vertical="center" shrinkToFit="1"/>
    </xf>
    <xf numFmtId="0" fontId="40" fillId="0" borderId="63" xfId="0" applyFont="1" applyFill="1" applyBorder="1" applyAlignment="1">
      <alignment horizontal="center" vertical="center"/>
    </xf>
    <xf numFmtId="0" fontId="0" fillId="0" borderId="99" xfId="0" applyFill="1" applyBorder="1"/>
    <xf numFmtId="0" fontId="4" fillId="0" borderId="10" xfId="0" applyFont="1" applyFill="1" applyBorder="1" applyAlignment="1">
      <alignment horizontal="center" vertical="center" shrinkToFit="1"/>
    </xf>
    <xf numFmtId="0" fontId="0" fillId="0" borderId="11" xfId="0" applyFill="1" applyBorder="1"/>
    <xf numFmtId="0" fontId="0" fillId="0" borderId="12" xfId="0" applyFill="1" applyBorder="1"/>
    <xf numFmtId="0" fontId="4" fillId="0" borderId="35" xfId="0" applyFont="1" applyFill="1" applyBorder="1" applyAlignment="1">
      <alignment vertical="center" textRotation="255" shrinkToFit="1"/>
    </xf>
    <xf numFmtId="0" fontId="0" fillId="0" borderId="35" xfId="0" applyFill="1" applyBorder="1" applyAlignment="1">
      <alignment shrinkToFit="1"/>
    </xf>
    <xf numFmtId="0" fontId="0" fillId="0" borderId="12" xfId="0" applyFill="1" applyBorder="1" applyAlignment="1">
      <alignment shrinkToFit="1"/>
    </xf>
    <xf numFmtId="38" fontId="29" fillId="0" borderId="55" xfId="2" applyFont="1" applyFill="1" applyBorder="1" applyAlignment="1" applyProtection="1">
      <alignment vertical="center" shrinkToFit="1"/>
      <protection locked="0"/>
    </xf>
    <xf numFmtId="0" fontId="0" fillId="0" borderId="15" xfId="0" applyFill="1" applyBorder="1" applyAlignment="1" applyProtection="1">
      <protection locked="0"/>
    </xf>
    <xf numFmtId="0" fontId="0" fillId="0" borderId="24" xfId="0" applyFill="1" applyBorder="1" applyAlignment="1" applyProtection="1">
      <protection locked="0"/>
    </xf>
    <xf numFmtId="0" fontId="0" fillId="0" borderId="14" xfId="0" applyFill="1" applyBorder="1"/>
    <xf numFmtId="0" fontId="0" fillId="0" borderId="24" xfId="0" applyFill="1" applyBorder="1" applyProtection="1">
      <protection locked="0"/>
    </xf>
    <xf numFmtId="0" fontId="30" fillId="0" borderId="100" xfId="0" applyFont="1" applyFill="1" applyBorder="1" applyAlignment="1" applyProtection="1">
      <alignment vertical="top"/>
    </xf>
    <xf numFmtId="0" fontId="0" fillId="0" borderId="0" xfId="0"/>
    <xf numFmtId="38" fontId="4" fillId="0" borderId="36" xfId="0" applyNumberFormat="1" applyFont="1" applyFill="1" applyBorder="1" applyAlignment="1">
      <alignment horizontal="center" vertical="center" shrinkToFit="1"/>
    </xf>
    <xf numFmtId="0" fontId="4" fillId="0" borderId="35"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38" fontId="40" fillId="0" borderId="65" xfId="3" applyFont="1" applyFill="1" applyBorder="1" applyAlignment="1">
      <alignment vertical="center" shrinkToFit="1"/>
    </xf>
    <xf numFmtId="0" fontId="0" fillId="0" borderId="90" xfId="0" applyFill="1" applyBorder="1"/>
    <xf numFmtId="0" fontId="0" fillId="0" borderId="10" xfId="0" applyBorder="1"/>
    <xf numFmtId="0" fontId="0" fillId="0" borderId="31" xfId="0" applyFill="1" applyBorder="1"/>
    <xf numFmtId="0" fontId="0" fillId="0" borderId="54" xfId="0" applyBorder="1"/>
    <xf numFmtId="0" fontId="0" fillId="0" borderId="12" xfId="0" applyFill="1" applyBorder="1" applyAlignment="1">
      <alignment vertical="center"/>
    </xf>
    <xf numFmtId="0" fontId="0" fillId="0" borderId="59" xfId="0" applyFill="1" applyBorder="1"/>
    <xf numFmtId="0" fontId="4" fillId="0" borderId="36" xfId="0" applyFont="1" applyFill="1" applyBorder="1" applyAlignment="1">
      <alignment vertical="center" wrapText="1" shrinkToFit="1"/>
    </xf>
    <xf numFmtId="0" fontId="0" fillId="0" borderId="35" xfId="0" applyFont="1" applyFill="1" applyBorder="1" applyAlignment="1">
      <alignment wrapText="1"/>
    </xf>
    <xf numFmtId="0" fontId="0" fillId="0" borderId="12" xfId="0" applyFont="1" applyFill="1" applyBorder="1" applyAlignment="1">
      <alignment wrapText="1"/>
    </xf>
    <xf numFmtId="0" fontId="0" fillId="0" borderId="37" xfId="0" applyFill="1" applyBorder="1" applyAlignment="1"/>
    <xf numFmtId="0" fontId="0" fillId="0" borderId="14" xfId="0" applyFill="1" applyBorder="1" applyAlignment="1"/>
    <xf numFmtId="0" fontId="0" fillId="0" borderId="87" xfId="0" applyFill="1" applyBorder="1" applyAlignment="1"/>
    <xf numFmtId="0" fontId="0" fillId="0" borderId="90" xfId="0" applyFill="1" applyBorder="1" applyAlignment="1"/>
    <xf numFmtId="38" fontId="29" fillId="0" borderId="19" xfId="3" applyFont="1" applyFill="1" applyBorder="1" applyAlignment="1" applyProtection="1">
      <alignment vertical="center" shrinkToFit="1"/>
      <protection locked="0"/>
    </xf>
    <xf numFmtId="38" fontId="29" fillId="0" borderId="15" xfId="3" applyFont="1" applyFill="1" applyBorder="1" applyAlignment="1" applyProtection="1">
      <alignment vertical="center" shrinkToFit="1"/>
      <protection locked="0"/>
    </xf>
    <xf numFmtId="38" fontId="29" fillId="0" borderId="103" xfId="3" applyFont="1" applyFill="1" applyBorder="1" applyAlignment="1" applyProtection="1">
      <alignment vertical="center" shrinkToFit="1"/>
      <protection locked="0"/>
    </xf>
    <xf numFmtId="0" fontId="15" fillId="0" borderId="2" xfId="0" applyFont="1" applyFill="1" applyBorder="1" applyAlignment="1">
      <alignment horizontal="center" vertical="center" shrinkToFit="1"/>
    </xf>
    <xf numFmtId="0" fontId="74" fillId="0" borderId="2" xfId="0" applyFont="1" applyFill="1" applyBorder="1" applyAlignment="1">
      <alignment horizontal="center" vertical="center" shrinkToFit="1"/>
    </xf>
    <xf numFmtId="178" fontId="79" fillId="0" borderId="92" xfId="0" applyNumberFormat="1" applyFont="1" applyFill="1" applyBorder="1" applyAlignment="1" applyProtection="1">
      <alignment vertical="center"/>
    </xf>
    <xf numFmtId="178" fontId="79" fillId="0" borderId="89" xfId="0" applyNumberFormat="1" applyFont="1" applyFill="1" applyBorder="1" applyAlignment="1" applyProtection="1">
      <alignment vertical="center"/>
    </xf>
    <xf numFmtId="38" fontId="33" fillId="0" borderId="3" xfId="3" applyFont="1" applyFill="1" applyBorder="1" applyAlignment="1">
      <alignment horizontal="right" vertical="center"/>
    </xf>
    <xf numFmtId="38" fontId="33" fillId="0" borderId="3" xfId="3" applyFont="1" applyFill="1" applyBorder="1" applyAlignment="1">
      <alignment vertical="center"/>
    </xf>
    <xf numFmtId="0" fontId="33" fillId="0" borderId="3" xfId="0" applyFont="1" applyFill="1" applyBorder="1" applyAlignment="1">
      <alignment vertical="center"/>
    </xf>
    <xf numFmtId="0" fontId="4" fillId="0" borderId="35" xfId="0" applyFont="1" applyFill="1" applyBorder="1" applyAlignment="1">
      <alignment horizontal="center" vertical="center" textRotation="255" shrinkToFit="1"/>
    </xf>
    <xf numFmtId="0" fontId="4" fillId="0" borderId="62" xfId="0" applyFont="1" applyFill="1" applyBorder="1" applyAlignment="1">
      <alignment horizontal="center" vertical="center" textRotation="255" shrinkToFit="1"/>
    </xf>
    <xf numFmtId="38" fontId="73" fillId="0" borderId="2" xfId="3" applyFont="1" applyFill="1" applyBorder="1" applyAlignment="1" applyProtection="1">
      <alignment vertical="center" shrinkToFit="1"/>
    </xf>
    <xf numFmtId="0" fontId="74" fillId="0" borderId="2" xfId="0" applyFont="1" applyFill="1" applyBorder="1" applyAlignment="1">
      <alignment vertical="center" shrinkToFit="1"/>
    </xf>
    <xf numFmtId="0" fontId="11" fillId="0" borderId="14" xfId="0" applyFont="1" applyFill="1" applyBorder="1" applyAlignment="1">
      <alignment vertical="center"/>
    </xf>
    <xf numFmtId="0" fontId="4" fillId="0" borderId="36" xfId="0" applyFont="1" applyFill="1" applyBorder="1" applyAlignment="1">
      <alignment horizontal="center" vertical="center" wrapText="1" shrinkToFit="1"/>
    </xf>
    <xf numFmtId="0" fontId="7" fillId="0" borderId="12" xfId="0" applyFont="1" applyFill="1" applyBorder="1" applyAlignment="1">
      <alignment horizontal="center" vertical="center" shrinkToFit="1"/>
    </xf>
    <xf numFmtId="0" fontId="72" fillId="0" borderId="23" xfId="0" applyFont="1" applyFill="1" applyBorder="1" applyAlignment="1" applyProtection="1">
      <alignment horizontal="center" vertical="top" shrinkToFit="1"/>
    </xf>
    <xf numFmtId="0" fontId="90" fillId="0" borderId="12" xfId="0" applyFont="1" applyFill="1" applyBorder="1" applyAlignment="1" applyProtection="1">
      <alignment vertical="center" shrinkToFit="1"/>
    </xf>
    <xf numFmtId="0" fontId="90" fillId="0" borderId="60" xfId="0" applyFont="1" applyFill="1" applyBorder="1" applyAlignment="1" applyProtection="1">
      <alignment vertical="center" shrinkToFit="1"/>
    </xf>
    <xf numFmtId="0" fontId="90" fillId="0" borderId="4" xfId="0" applyFont="1" applyFill="1" applyBorder="1" applyAlignment="1" applyProtection="1">
      <alignment vertical="center" shrinkToFit="1"/>
    </xf>
    <xf numFmtId="0" fontId="72" fillId="0" borderId="53" xfId="0" applyFont="1" applyFill="1" applyBorder="1" applyAlignment="1" applyProtection="1">
      <alignment horizontal="center" vertical="top" shrinkToFit="1"/>
    </xf>
    <xf numFmtId="38" fontId="1" fillId="0" borderId="3" xfId="2" applyFont="1" applyFill="1" applyBorder="1" applyAlignment="1">
      <alignment vertical="center"/>
    </xf>
    <xf numFmtId="0" fontId="1" fillId="0" borderId="3" xfId="0" applyFont="1" applyFill="1" applyBorder="1" applyAlignment="1">
      <alignment vertical="center"/>
    </xf>
    <xf numFmtId="38" fontId="29" fillId="0" borderId="55" xfId="3" applyFont="1" applyFill="1" applyBorder="1" applyAlignment="1" applyProtection="1">
      <alignment vertical="center" shrinkToFit="1"/>
      <protection locked="0"/>
    </xf>
    <xf numFmtId="38" fontId="29" fillId="0" borderId="24" xfId="3" applyFont="1" applyFill="1" applyBorder="1" applyAlignment="1" applyProtection="1">
      <alignment vertical="center" shrinkToFit="1"/>
      <protection locked="0"/>
    </xf>
    <xf numFmtId="0" fontId="40" fillId="0" borderId="10" xfId="0" applyFont="1" applyFill="1" applyBorder="1" applyAlignment="1">
      <alignment vertical="center"/>
    </xf>
    <xf numFmtId="0" fontId="0" fillId="0" borderId="0" xfId="0" applyAlignment="1">
      <alignment vertical="center"/>
    </xf>
    <xf numFmtId="38" fontId="40" fillId="0" borderId="3" xfId="2" applyFont="1" applyFill="1" applyBorder="1" applyAlignment="1">
      <alignment vertical="center"/>
    </xf>
    <xf numFmtId="0" fontId="0" fillId="0" borderId="3" xfId="0" applyFont="1" applyFill="1" applyBorder="1" applyAlignment="1">
      <alignment vertical="center"/>
    </xf>
    <xf numFmtId="38" fontId="103" fillId="0" borderId="18" xfId="2" applyFont="1" applyFill="1" applyBorder="1" applyAlignment="1" applyProtection="1">
      <alignment vertical="center" shrinkToFit="1"/>
      <protection locked="0"/>
    </xf>
    <xf numFmtId="0" fontId="102" fillId="0" borderId="49" xfId="0" applyFont="1" applyFill="1" applyBorder="1" applyAlignment="1" applyProtection="1">
      <alignment vertical="center" shrinkToFit="1"/>
      <protection locked="0"/>
    </xf>
    <xf numFmtId="38" fontId="29" fillId="0" borderId="22" xfId="2" applyFont="1" applyFill="1" applyBorder="1" applyAlignment="1" applyProtection="1">
      <alignment vertical="center" shrinkToFit="1"/>
      <protection locked="0"/>
    </xf>
    <xf numFmtId="0" fontId="33" fillId="0" borderId="26" xfId="0" applyFont="1" applyFill="1" applyBorder="1" applyAlignment="1">
      <alignment vertical="center"/>
    </xf>
    <xf numFmtId="38" fontId="73" fillId="0" borderId="33" xfId="3" applyFont="1" applyFill="1" applyBorder="1" applyAlignment="1">
      <alignment horizontal="center" vertical="center" shrinkToFit="1"/>
    </xf>
    <xf numFmtId="38" fontId="73" fillId="0" borderId="37" xfId="3" applyFont="1" applyFill="1" applyBorder="1" applyAlignment="1">
      <alignment horizontal="center" vertical="center" shrinkToFit="1"/>
    </xf>
    <xf numFmtId="38" fontId="73" fillId="0" borderId="101" xfId="3" applyFont="1" applyFill="1" applyBorder="1" applyAlignment="1">
      <alignment horizontal="center" vertical="center" shrinkToFit="1"/>
    </xf>
    <xf numFmtId="38" fontId="4" fillId="0" borderId="38" xfId="3" applyFont="1" applyFill="1" applyBorder="1" applyAlignment="1">
      <alignment vertical="center" shrinkToFit="1"/>
    </xf>
    <xf numFmtId="38" fontId="4" fillId="0" borderId="28" xfId="3" applyFont="1" applyFill="1" applyBorder="1" applyAlignment="1">
      <alignment vertical="center" shrinkToFit="1"/>
    </xf>
    <xf numFmtId="38" fontId="4" fillId="0" borderId="29" xfId="3" applyFont="1" applyFill="1" applyBorder="1" applyAlignment="1">
      <alignment vertical="center" shrinkToFit="1"/>
    </xf>
    <xf numFmtId="0" fontId="4"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4" fillId="0" borderId="36" xfId="0" applyFont="1" applyFill="1" applyBorder="1" applyAlignment="1">
      <alignment vertical="center"/>
    </xf>
    <xf numFmtId="0" fontId="0" fillId="0" borderId="12" xfId="0" applyBorder="1" applyAlignment="1">
      <alignment vertical="center"/>
    </xf>
    <xf numFmtId="0" fontId="0" fillId="0" borderId="14" xfId="0" applyBorder="1" applyAlignment="1">
      <alignment vertical="center"/>
    </xf>
    <xf numFmtId="0" fontId="0" fillId="0" borderId="90" xfId="0" applyBorder="1" applyAlignment="1">
      <alignment vertical="center"/>
    </xf>
    <xf numFmtId="38" fontId="29" fillId="0" borderId="19" xfId="2" applyFont="1" applyFill="1" applyBorder="1" applyAlignment="1" applyProtection="1">
      <alignment vertical="center"/>
      <protection locked="0"/>
    </xf>
    <xf numFmtId="0" fontId="0" fillId="0" borderId="22" xfId="0" applyBorder="1" applyAlignment="1" applyProtection="1">
      <alignment vertical="center"/>
      <protection locked="0"/>
    </xf>
    <xf numFmtId="38" fontId="29" fillId="0" borderId="55" xfId="2" applyFont="1" applyFill="1" applyBorder="1" applyAlignment="1" applyProtection="1">
      <alignment vertical="center"/>
      <protection locked="0"/>
    </xf>
    <xf numFmtId="0" fontId="97" fillId="0" borderId="24" xfId="0" applyFont="1" applyFill="1" applyBorder="1" applyAlignment="1" applyProtection="1">
      <alignment vertical="center"/>
      <protection locked="0"/>
    </xf>
    <xf numFmtId="0" fontId="4" fillId="0" borderId="36" xfId="0" applyFont="1" applyFill="1" applyBorder="1" applyAlignment="1">
      <alignment vertical="center" shrinkToFit="1"/>
    </xf>
    <xf numFmtId="0" fontId="7" fillId="0" borderId="12" xfId="0" applyFont="1" applyFill="1" applyBorder="1" applyAlignment="1">
      <alignment vertical="center" shrinkToFit="1"/>
    </xf>
    <xf numFmtId="0" fontId="58" fillId="0" borderId="0" xfId="0" applyFont="1" applyAlignment="1">
      <alignment horizontal="center" vertical="top"/>
    </xf>
    <xf numFmtId="0" fontId="58" fillId="0" borderId="0" xfId="0" applyFont="1" applyAlignment="1">
      <alignment vertical="top"/>
    </xf>
    <xf numFmtId="38" fontId="4" fillId="0" borderId="36" xfId="3" applyFont="1" applyFill="1" applyBorder="1" applyAlignment="1">
      <alignment horizontal="center" vertical="center" wrapText="1"/>
    </xf>
    <xf numFmtId="38" fontId="4" fillId="0" borderId="35" xfId="3" applyFont="1" applyFill="1" applyBorder="1" applyAlignment="1">
      <alignment horizontal="center" vertical="center" wrapText="1"/>
    </xf>
    <xf numFmtId="38" fontId="4" fillId="0" borderId="62" xfId="3" applyFont="1" applyFill="1" applyBorder="1" applyAlignment="1">
      <alignment horizontal="center" vertical="center" wrapText="1"/>
    </xf>
    <xf numFmtId="38" fontId="40" fillId="0" borderId="65" xfId="3" applyFont="1" applyFill="1" applyBorder="1" applyAlignment="1">
      <alignment horizontal="center" vertical="center" shrinkToFit="1"/>
    </xf>
    <xf numFmtId="38" fontId="40" fillId="0" borderId="87" xfId="3" applyFont="1" applyFill="1" applyBorder="1" applyAlignment="1">
      <alignment horizontal="center" vertical="center" shrinkToFit="1"/>
    </xf>
    <xf numFmtId="38" fontId="40" fillId="0" borderId="102" xfId="3" applyFont="1" applyFill="1" applyBorder="1" applyAlignment="1">
      <alignment horizontal="center" vertical="center" shrinkToFit="1"/>
    </xf>
    <xf numFmtId="38" fontId="14" fillId="0" borderId="33" xfId="3" applyFont="1" applyFill="1" applyBorder="1" applyAlignment="1">
      <alignment horizontal="center" vertical="center"/>
    </xf>
    <xf numFmtId="38" fontId="14" fillId="0" borderId="37" xfId="3" applyFont="1" applyFill="1" applyBorder="1" applyAlignment="1">
      <alignment horizontal="center" vertical="center"/>
    </xf>
    <xf numFmtId="38" fontId="14" fillId="0" borderId="101" xfId="3" applyFont="1" applyFill="1" applyBorder="1" applyAlignment="1">
      <alignment horizontal="center" vertical="center"/>
    </xf>
    <xf numFmtId="0" fontId="14" fillId="0" borderId="2" xfId="0" applyFont="1" applyFill="1" applyBorder="1" applyAlignment="1" applyProtection="1">
      <alignment vertical="center"/>
    </xf>
    <xf numFmtId="0" fontId="14" fillId="0" borderId="2" xfId="0" applyFont="1" applyFill="1" applyBorder="1" applyAlignment="1">
      <alignment vertical="center"/>
    </xf>
    <xf numFmtId="38" fontId="29" fillId="0" borderId="19" xfId="3" applyFont="1" applyFill="1" applyBorder="1" applyAlignment="1" applyProtection="1">
      <alignment horizontal="center" vertical="center"/>
      <protection locked="0"/>
    </xf>
    <xf numFmtId="38" fontId="29" fillId="0" borderId="15" xfId="3" applyFont="1" applyFill="1" applyBorder="1" applyAlignment="1" applyProtection="1">
      <alignment horizontal="center" vertical="center"/>
      <protection locked="0"/>
    </xf>
    <xf numFmtId="38" fontId="29" fillId="0" borderId="103" xfId="3" applyFont="1" applyFill="1" applyBorder="1" applyAlignment="1" applyProtection="1">
      <alignment horizontal="center" vertical="center"/>
      <protection locked="0"/>
    </xf>
    <xf numFmtId="38" fontId="4" fillId="0" borderId="10" xfId="2" applyFont="1" applyFill="1" applyBorder="1" applyAlignment="1">
      <alignment vertical="center" shrinkToFit="1"/>
    </xf>
    <xf numFmtId="0" fontId="5" fillId="0" borderId="35" xfId="0" applyFont="1" applyFill="1" applyBorder="1" applyAlignment="1" applyProtection="1">
      <alignment horizontal="center" vertical="top"/>
    </xf>
    <xf numFmtId="0" fontId="72" fillId="0" borderId="45" xfId="0" applyFont="1" applyFill="1" applyBorder="1" applyAlignment="1" applyProtection="1">
      <alignment horizontal="center" vertical="top" shrinkToFit="1"/>
    </xf>
    <xf numFmtId="0" fontId="30" fillId="0" borderId="50" xfId="0" applyFont="1" applyFill="1" applyBorder="1" applyAlignment="1" applyProtection="1">
      <alignment horizontal="left" vertical="top"/>
    </xf>
    <xf numFmtId="0" fontId="0" fillId="0" borderId="23" xfId="0" applyBorder="1" applyAlignment="1" applyProtection="1">
      <alignment horizontal="left" vertical="top"/>
    </xf>
    <xf numFmtId="178" fontId="79" fillId="0" borderId="28" xfId="0" applyNumberFormat="1" applyFont="1" applyFill="1" applyBorder="1" applyAlignment="1" applyProtection="1">
      <alignment vertical="center"/>
    </xf>
    <xf numFmtId="178" fontId="79" fillId="0" borderId="35" xfId="0" applyNumberFormat="1" applyFont="1" applyFill="1" applyBorder="1" applyAlignment="1" applyProtection="1">
      <alignment vertical="center"/>
    </xf>
    <xf numFmtId="38" fontId="29" fillId="0" borderId="18" xfId="2" applyFont="1" applyFill="1" applyBorder="1" applyAlignment="1" applyProtection="1">
      <alignment vertical="center"/>
      <protection locked="0"/>
    </xf>
    <xf numFmtId="0" fontId="97" fillId="0" borderId="18" xfId="0" applyFont="1" applyFill="1" applyBorder="1" applyAlignment="1" applyProtection="1">
      <alignment vertical="center"/>
      <protection locked="0"/>
    </xf>
    <xf numFmtId="38" fontId="4" fillId="0" borderId="10" xfId="3" applyFont="1" applyFill="1" applyBorder="1" applyAlignment="1">
      <alignment vertical="center" shrinkToFit="1"/>
    </xf>
    <xf numFmtId="0" fontId="30" fillId="0" borderId="23" xfId="0" applyFont="1" applyFill="1" applyBorder="1" applyAlignment="1" applyProtection="1">
      <alignment horizontal="left" vertical="top"/>
    </xf>
    <xf numFmtId="0" fontId="4" fillId="0" borderId="44" xfId="0" applyFont="1" applyFill="1" applyBorder="1" applyAlignment="1">
      <alignment horizontal="center" vertical="center" textRotation="255" shrinkToFit="1"/>
    </xf>
    <xf numFmtId="38" fontId="4" fillId="0" borderId="4" xfId="2" applyFont="1" applyFill="1" applyBorder="1" applyAlignment="1">
      <alignment horizontal="center" vertical="center" shrinkToFit="1"/>
    </xf>
    <xf numFmtId="38" fontId="4" fillId="0" borderId="44" xfId="2" applyFont="1" applyFill="1" applyBorder="1" applyAlignment="1">
      <alignment horizontal="center" vertical="center" shrinkToFit="1"/>
    </xf>
    <xf numFmtId="38" fontId="4" fillId="0" borderId="4" xfId="2" applyFont="1" applyFill="1" applyBorder="1" applyAlignment="1">
      <alignment horizontal="center" vertical="center" textRotation="255" shrinkToFit="1"/>
    </xf>
    <xf numFmtId="38" fontId="4" fillId="0" borderId="2" xfId="2" applyFont="1" applyFill="1" applyBorder="1" applyAlignment="1">
      <alignment horizontal="center" vertical="center" shrinkToFit="1"/>
    </xf>
    <xf numFmtId="38" fontId="4" fillId="0" borderId="33" xfId="2" applyFont="1" applyFill="1" applyBorder="1" applyAlignment="1">
      <alignment horizontal="center" vertical="center" shrinkToFit="1"/>
    </xf>
    <xf numFmtId="38" fontId="29" fillId="0" borderId="15" xfId="2" applyFont="1" applyFill="1" applyBorder="1" applyAlignment="1" applyProtection="1">
      <alignment vertical="center"/>
      <protection locked="0"/>
    </xf>
    <xf numFmtId="38" fontId="29" fillId="0" borderId="24" xfId="2" applyFont="1" applyFill="1" applyBorder="1" applyAlignment="1" applyProtection="1">
      <alignment vertical="center"/>
      <protection locked="0"/>
    </xf>
    <xf numFmtId="0" fontId="14" fillId="0" borderId="2" xfId="0" applyFont="1" applyFill="1" applyBorder="1" applyAlignment="1">
      <alignment vertical="center" shrinkToFit="1"/>
    </xf>
    <xf numFmtId="0" fontId="0" fillId="0" borderId="23" xfId="0" applyFill="1" applyBorder="1" applyAlignment="1" applyProtection="1">
      <alignment horizontal="left" vertical="top"/>
    </xf>
    <xf numFmtId="0" fontId="90" fillId="0" borderId="0" xfId="0" applyFont="1" applyFill="1" applyAlignment="1" applyProtection="1">
      <alignment horizontal="center" vertical="center"/>
    </xf>
    <xf numFmtId="0" fontId="40" fillId="0" borderId="10" xfId="0" applyFont="1" applyFill="1" applyBorder="1" applyAlignment="1">
      <alignment horizontal="center" vertical="center"/>
    </xf>
    <xf numFmtId="0" fontId="58" fillId="0" borderId="0" xfId="0" applyFont="1" applyFill="1" applyBorder="1" applyAlignment="1">
      <alignment horizontal="center" vertical="center" textRotation="255"/>
    </xf>
    <xf numFmtId="0" fontId="0" fillId="0" borderId="0" xfId="0" applyAlignment="1">
      <alignment vertical="center" textRotation="255"/>
    </xf>
    <xf numFmtId="178" fontId="79" fillId="0" borderId="38" xfId="0" applyNumberFormat="1" applyFont="1" applyFill="1" applyBorder="1" applyAlignment="1" applyProtection="1">
      <alignment vertical="center"/>
    </xf>
    <xf numFmtId="178" fontId="79" fillId="0" borderId="36" xfId="0" applyNumberFormat="1" applyFont="1" applyFill="1" applyBorder="1" applyAlignment="1" applyProtection="1">
      <alignment vertical="center"/>
    </xf>
    <xf numFmtId="177" fontId="84" fillId="0" borderId="96" xfId="0" applyNumberFormat="1" applyFont="1" applyFill="1" applyBorder="1" applyAlignment="1" applyProtection="1">
      <alignment horizontal="center" vertical="center"/>
    </xf>
    <xf numFmtId="177" fontId="84" fillId="0" borderId="35" xfId="0" applyNumberFormat="1" applyFont="1" applyFill="1" applyBorder="1" applyAlignment="1" applyProtection="1">
      <alignment horizontal="center" vertical="center"/>
    </xf>
    <xf numFmtId="177" fontId="84" fillId="0" borderId="104" xfId="0" applyNumberFormat="1" applyFont="1" applyFill="1" applyBorder="1" applyAlignment="1" applyProtection="1">
      <alignment horizontal="center" vertical="center"/>
    </xf>
    <xf numFmtId="177" fontId="84" fillId="0" borderId="89" xfId="0" applyNumberFormat="1" applyFont="1" applyFill="1" applyBorder="1" applyAlignment="1" applyProtection="1">
      <alignment horizontal="center" vertical="center"/>
    </xf>
    <xf numFmtId="177" fontId="84" fillId="0" borderId="43" xfId="0" applyNumberFormat="1" applyFont="1" applyFill="1" applyBorder="1" applyAlignment="1" applyProtection="1">
      <alignment horizontal="center" vertical="center"/>
    </xf>
    <xf numFmtId="0" fontId="40" fillId="0" borderId="31" xfId="0" applyFont="1" applyFill="1" applyBorder="1" applyAlignment="1">
      <alignment horizontal="center" vertical="center"/>
    </xf>
    <xf numFmtId="0" fontId="0" fillId="0" borderId="86" xfId="0" applyFill="1" applyBorder="1" applyAlignment="1" applyProtection="1">
      <alignment horizontal="left" vertical="top"/>
    </xf>
    <xf numFmtId="0" fontId="90" fillId="0" borderId="5" xfId="0" applyFont="1" applyFill="1" applyBorder="1" applyAlignment="1" applyProtection="1">
      <alignment horizontal="center" vertical="center"/>
    </xf>
    <xf numFmtId="0" fontId="90" fillId="0" borderId="90" xfId="0" applyFont="1" applyFill="1" applyBorder="1" applyAlignment="1" applyProtection="1">
      <alignment horizontal="center" vertical="center"/>
    </xf>
    <xf numFmtId="0" fontId="17" fillId="0" borderId="3" xfId="0" applyFont="1" applyFill="1" applyBorder="1" applyAlignment="1" applyProtection="1">
      <alignment vertical="center"/>
    </xf>
    <xf numFmtId="0" fontId="0" fillId="0" borderId="3" xfId="0" applyFont="1" applyFill="1" applyBorder="1" applyAlignment="1" applyProtection="1">
      <alignment vertical="center"/>
    </xf>
    <xf numFmtId="0" fontId="0" fillId="0" borderId="59" xfId="0" applyFont="1" applyFill="1" applyBorder="1" applyAlignment="1" applyProtection="1">
      <alignment vertical="center"/>
    </xf>
    <xf numFmtId="0" fontId="40" fillId="0" borderId="99" xfId="0" applyFont="1" applyFill="1" applyBorder="1" applyAlignment="1">
      <alignment horizontal="center" vertical="center"/>
    </xf>
    <xf numFmtId="0" fontId="90" fillId="0" borderId="11" xfId="0" applyFont="1" applyFill="1" applyBorder="1" applyAlignment="1" applyProtection="1">
      <alignment horizontal="left" vertical="center" shrinkToFit="1"/>
    </xf>
    <xf numFmtId="0" fontId="90" fillId="0" borderId="38" xfId="0" applyFont="1" applyFill="1" applyBorder="1" applyAlignment="1" applyProtection="1">
      <alignment horizontal="left" vertical="center" shrinkToFit="1"/>
    </xf>
    <xf numFmtId="0" fontId="0" fillId="0" borderId="47" xfId="0" applyFill="1" applyBorder="1" applyAlignment="1" applyProtection="1">
      <alignment vertical="center"/>
    </xf>
    <xf numFmtId="0" fontId="0" fillId="0" borderId="65" xfId="0" applyFill="1" applyBorder="1" applyAlignment="1" applyProtection="1">
      <alignment vertical="center"/>
    </xf>
    <xf numFmtId="0" fontId="67" fillId="0" borderId="45" xfId="0" applyFont="1" applyBorder="1" applyAlignment="1" applyProtection="1">
      <alignment horizontal="center" vertical="top" shrinkToFit="1"/>
    </xf>
    <xf numFmtId="0" fontId="90" fillId="0" borderId="36" xfId="0" applyFont="1" applyFill="1" applyBorder="1" applyAlignment="1" applyProtection="1">
      <alignment vertical="center" shrinkToFit="1"/>
    </xf>
    <xf numFmtId="38" fontId="4" fillId="0" borderId="35" xfId="2" applyFont="1" applyFill="1" applyBorder="1" applyAlignment="1">
      <alignment horizontal="center" vertical="center" shrinkToFit="1"/>
    </xf>
    <xf numFmtId="38" fontId="4" fillId="0" borderId="12" xfId="2" applyFont="1" applyFill="1" applyBorder="1" applyAlignment="1">
      <alignment horizontal="center" vertical="center" shrinkToFit="1"/>
    </xf>
    <xf numFmtId="38" fontId="40" fillId="0" borderId="11" xfId="2" applyFont="1" applyFill="1" applyBorder="1" applyAlignment="1">
      <alignment vertical="center"/>
    </xf>
    <xf numFmtId="38" fontId="40" fillId="0" borderId="5" xfId="2" applyFont="1" applyFill="1" applyBorder="1" applyAlignment="1">
      <alignment vertical="center"/>
    </xf>
    <xf numFmtId="38" fontId="4" fillId="0" borderId="36" xfId="2" applyFont="1" applyFill="1" applyBorder="1" applyAlignment="1">
      <alignment horizontal="center" vertical="center" textRotation="255" shrinkToFit="1"/>
    </xf>
    <xf numFmtId="38" fontId="4" fillId="0" borderId="35" xfId="2" applyFont="1" applyFill="1" applyBorder="1" applyAlignment="1">
      <alignment horizontal="center" vertical="center" textRotation="255" shrinkToFit="1"/>
    </xf>
    <xf numFmtId="38" fontId="4" fillId="0" borderId="62" xfId="2" applyFont="1" applyFill="1" applyBorder="1" applyAlignment="1">
      <alignment horizontal="center" vertical="center" textRotation="255" shrinkToFit="1"/>
    </xf>
    <xf numFmtId="38" fontId="4" fillId="0" borderId="7" xfId="2" applyFont="1" applyFill="1" applyBorder="1" applyAlignment="1">
      <alignment horizontal="left" vertical="center" shrinkToFit="1"/>
    </xf>
    <xf numFmtId="38" fontId="4" fillId="0" borderId="6" xfId="2" applyFont="1" applyFill="1" applyBorder="1" applyAlignment="1">
      <alignment horizontal="left" vertical="center" shrinkToFit="1"/>
    </xf>
    <xf numFmtId="38" fontId="14" fillId="0" borderId="33" xfId="2" applyFont="1" applyFill="1" applyBorder="1" applyAlignment="1">
      <alignment horizontal="center" vertical="center"/>
    </xf>
    <xf numFmtId="38" fontId="14" fillId="0" borderId="14" xfId="2" applyFont="1" applyFill="1" applyBorder="1" applyAlignment="1">
      <alignment horizontal="center" vertical="center"/>
    </xf>
    <xf numFmtId="38" fontId="4" fillId="0" borderId="36" xfId="2" applyFont="1" applyFill="1" applyBorder="1" applyAlignment="1">
      <alignment vertical="center" shrinkToFit="1"/>
    </xf>
    <xf numFmtId="38" fontId="40" fillId="0" borderId="65" xfId="2" applyFont="1" applyFill="1" applyBorder="1" applyAlignment="1">
      <alignment vertical="center"/>
    </xf>
    <xf numFmtId="38" fontId="4" fillId="0" borderId="38" xfId="2" applyFont="1" applyFill="1" applyBorder="1" applyAlignment="1">
      <alignment vertical="center" shrinkToFit="1"/>
    </xf>
    <xf numFmtId="38" fontId="4" fillId="0" borderId="31" xfId="2" applyFont="1" applyFill="1" applyBorder="1" applyAlignment="1">
      <alignment vertical="center" shrinkToFit="1"/>
    </xf>
    <xf numFmtId="38" fontId="4" fillId="0" borderId="36" xfId="2" applyFont="1" applyFill="1" applyBorder="1" applyAlignment="1">
      <alignment vertical="center" wrapText="1"/>
    </xf>
    <xf numFmtId="0" fontId="40" fillId="0" borderId="14" xfId="0" applyFont="1" applyFill="1" applyBorder="1" applyAlignment="1" applyProtection="1">
      <alignment horizontal="center" vertical="center"/>
    </xf>
    <xf numFmtId="0" fontId="40" fillId="0" borderId="5" xfId="0" applyFont="1" applyFill="1" applyBorder="1" applyAlignment="1" applyProtection="1">
      <alignment vertical="center"/>
    </xf>
    <xf numFmtId="38" fontId="33" fillId="0" borderId="11" xfId="3" applyFont="1" applyFill="1" applyBorder="1" applyAlignment="1">
      <alignment vertical="center"/>
    </xf>
    <xf numFmtId="0" fontId="0" fillId="0" borderId="5" xfId="0" applyBorder="1" applyAlignment="1">
      <alignment vertical="center"/>
    </xf>
    <xf numFmtId="38" fontId="4" fillId="0" borderId="36" xfId="3" applyFont="1" applyFill="1" applyBorder="1" applyAlignment="1">
      <alignment vertical="center" shrinkToFit="1"/>
    </xf>
    <xf numFmtId="38" fontId="4" fillId="0" borderId="35" xfId="3" applyFont="1" applyFill="1" applyBorder="1" applyAlignment="1">
      <alignment vertical="center" shrinkToFit="1"/>
    </xf>
    <xf numFmtId="0" fontId="17" fillId="0" borderId="14" xfId="0" applyFont="1" applyBorder="1" applyAlignment="1" applyProtection="1">
      <alignment vertical="top" shrinkToFit="1"/>
    </xf>
    <xf numFmtId="38" fontId="40" fillId="0" borderId="0" xfId="2" applyFont="1" applyFill="1" applyBorder="1" applyAlignment="1">
      <alignment vertical="center"/>
    </xf>
    <xf numFmtId="0" fontId="0" fillId="0" borderId="24" xfId="0" applyBorder="1" applyAlignment="1" applyProtection="1">
      <alignment vertical="center"/>
      <protection locked="0"/>
    </xf>
    <xf numFmtId="38" fontId="48" fillId="0" borderId="33" xfId="2" applyFont="1" applyFill="1" applyBorder="1" applyAlignment="1">
      <alignment horizontal="center" vertical="center"/>
    </xf>
    <xf numFmtId="38" fontId="48" fillId="0" borderId="37" xfId="2" applyFont="1" applyFill="1" applyBorder="1" applyAlignment="1">
      <alignment horizontal="center" vertical="center"/>
    </xf>
    <xf numFmtId="0" fontId="40" fillId="0" borderId="2" xfId="0" applyFont="1" applyFill="1" applyBorder="1" applyAlignment="1" applyProtection="1">
      <alignment horizontal="center" vertical="center"/>
    </xf>
    <xf numFmtId="0" fontId="40" fillId="0" borderId="3" xfId="0" applyFont="1" applyFill="1" applyBorder="1" applyAlignment="1" applyProtection="1">
      <alignment vertical="center"/>
    </xf>
    <xf numFmtId="0" fontId="40" fillId="0" borderId="10" xfId="0" applyFont="1" applyFill="1" applyBorder="1" applyAlignment="1" applyProtection="1">
      <alignment vertical="center"/>
    </xf>
    <xf numFmtId="0" fontId="97" fillId="0" borderId="15" xfId="0" applyFont="1" applyFill="1" applyBorder="1" applyAlignment="1" applyProtection="1">
      <alignment vertical="center"/>
      <protection locked="0"/>
    </xf>
    <xf numFmtId="38" fontId="4" fillId="0" borderId="44" xfId="2" applyFont="1" applyFill="1" applyBorder="1" applyAlignment="1">
      <alignment horizontal="center" vertical="center" textRotation="255" shrinkToFit="1"/>
    </xf>
    <xf numFmtId="38" fontId="29" fillId="0" borderId="22" xfId="2" applyFont="1" applyFill="1" applyBorder="1" applyAlignment="1" applyProtection="1">
      <alignment vertical="center"/>
      <protection locked="0"/>
    </xf>
    <xf numFmtId="38" fontId="4" fillId="0" borderId="36" xfId="2" applyFont="1" applyFill="1" applyBorder="1" applyAlignment="1">
      <alignment horizontal="center" vertical="center" textRotation="255"/>
    </xf>
    <xf numFmtId="0" fontId="0" fillId="0" borderId="35" xfId="0" applyFill="1" applyBorder="1" applyAlignment="1">
      <alignment horizontal="center" vertical="center" textRotation="255"/>
    </xf>
    <xf numFmtId="0" fontId="0" fillId="0" borderId="12" xfId="0" applyFill="1" applyBorder="1" applyAlignment="1">
      <alignment horizontal="center" vertical="center" textRotation="255"/>
    </xf>
    <xf numFmtId="0" fontId="7" fillId="0" borderId="37" xfId="0" applyFont="1" applyFill="1" applyBorder="1" applyAlignment="1">
      <alignment horizontal="center" vertical="center" shrinkToFit="1"/>
    </xf>
    <xf numFmtId="0" fontId="7" fillId="0" borderId="14" xfId="0" applyFont="1" applyFill="1" applyBorder="1" applyAlignment="1">
      <alignment horizontal="center" vertical="center" shrinkToFit="1"/>
    </xf>
    <xf numFmtId="38" fontId="4" fillId="0" borderId="12" xfId="2" applyFont="1" applyFill="1" applyBorder="1" applyAlignment="1">
      <alignment vertical="center" shrinkToFit="1"/>
    </xf>
    <xf numFmtId="38" fontId="4" fillId="0" borderId="14" xfId="2" applyFont="1" applyFill="1" applyBorder="1" applyAlignment="1">
      <alignment horizontal="center" vertical="center" shrinkToFit="1"/>
    </xf>
    <xf numFmtId="38" fontId="4" fillId="0" borderId="35" xfId="2" applyFont="1" applyFill="1" applyBorder="1" applyAlignment="1">
      <alignment vertical="center" shrinkToFit="1"/>
    </xf>
    <xf numFmtId="0" fontId="33" fillId="0" borderId="5" xfId="0" applyFont="1" applyFill="1" applyBorder="1" applyAlignment="1">
      <alignment vertical="center"/>
    </xf>
    <xf numFmtId="0" fontId="4" fillId="0" borderId="4" xfId="0" applyFont="1" applyFill="1" applyBorder="1" applyAlignment="1">
      <alignment horizontal="center" vertical="center" wrapText="1" shrinkToFit="1"/>
    </xf>
    <xf numFmtId="38" fontId="4" fillId="0" borderId="38" xfId="2" applyFont="1" applyFill="1" applyBorder="1" applyAlignment="1">
      <alignment horizontal="center" vertical="center" wrapText="1"/>
    </xf>
    <xf numFmtId="38" fontId="4" fillId="0" borderId="28" xfId="2" applyFont="1" applyFill="1" applyBorder="1" applyAlignment="1">
      <alignment horizontal="center" vertical="center" wrapText="1"/>
    </xf>
    <xf numFmtId="38" fontId="4" fillId="0" borderId="31" xfId="2" applyFont="1" applyFill="1" applyBorder="1" applyAlignment="1">
      <alignment horizontal="center" vertical="center" wrapText="1"/>
    </xf>
    <xf numFmtId="38" fontId="40" fillId="0" borderId="87" xfId="2" applyFont="1" applyFill="1" applyBorder="1" applyAlignment="1">
      <alignment vertical="center"/>
    </xf>
    <xf numFmtId="38" fontId="40" fillId="0" borderId="90" xfId="2" applyFont="1" applyFill="1" applyBorder="1" applyAlignment="1">
      <alignment vertical="center"/>
    </xf>
    <xf numFmtId="0" fontId="4" fillId="0" borderId="31" xfId="0" applyFont="1" applyFill="1" applyBorder="1" applyAlignment="1">
      <alignment vertical="center" shrinkToFit="1"/>
    </xf>
    <xf numFmtId="0" fontId="58" fillId="0" borderId="36" xfId="0" applyFont="1" applyFill="1" applyBorder="1" applyAlignment="1">
      <alignment horizontal="center" vertical="center" textRotation="255"/>
    </xf>
    <xf numFmtId="0" fontId="58" fillId="0" borderId="35" xfId="0" applyFont="1" applyFill="1" applyBorder="1" applyAlignment="1">
      <alignment horizontal="center" vertical="center" textRotation="255"/>
    </xf>
    <xf numFmtId="0" fontId="76" fillId="2" borderId="104" xfId="0" applyFont="1" applyFill="1" applyBorder="1" applyAlignment="1">
      <alignment horizontal="center" vertical="center" textRotation="255"/>
    </xf>
    <xf numFmtId="0" fontId="76" fillId="2" borderId="40" xfId="0" applyFont="1" applyFill="1" applyBorder="1" applyAlignment="1">
      <alignment horizontal="center" vertical="center" textRotation="255"/>
    </xf>
    <xf numFmtId="49" fontId="58" fillId="0" borderId="45" xfId="0" applyNumberFormat="1" applyFont="1" applyFill="1" applyBorder="1" applyAlignment="1">
      <alignment horizontal="center" vertical="center" textRotation="255"/>
    </xf>
    <xf numFmtId="49" fontId="58" fillId="0" borderId="35" xfId="0" applyNumberFormat="1" applyFont="1" applyFill="1" applyBorder="1" applyAlignment="1">
      <alignment horizontal="center" vertical="center" textRotation="255"/>
    </xf>
    <xf numFmtId="38" fontId="12" fillId="0" borderId="4" xfId="0" applyNumberFormat="1" applyFont="1" applyFill="1" applyBorder="1" applyAlignment="1">
      <alignment vertical="center"/>
    </xf>
    <xf numFmtId="0" fontId="58" fillId="0" borderId="36" xfId="0" applyFont="1" applyFill="1" applyBorder="1" applyAlignment="1">
      <alignment horizontal="center" vertical="center" textRotation="255" shrinkToFit="1"/>
    </xf>
    <xf numFmtId="0" fontId="58" fillId="0" borderId="35" xfId="0" applyFont="1" applyFill="1" applyBorder="1" applyAlignment="1">
      <alignment horizontal="center" vertical="center" textRotation="255" shrinkToFit="1"/>
    </xf>
    <xf numFmtId="0" fontId="77" fillId="2" borderId="0" xfId="0" applyFont="1" applyFill="1" applyBorder="1" applyAlignment="1">
      <alignment horizontal="center" vertical="center"/>
    </xf>
    <xf numFmtId="0" fontId="94" fillId="0" borderId="3" xfId="0" applyFont="1" applyFill="1" applyBorder="1" applyAlignment="1" applyProtection="1">
      <alignment vertical="center" shrinkToFit="1"/>
      <protection locked="0"/>
    </xf>
    <xf numFmtId="0" fontId="94" fillId="0" borderId="3" xfId="0" applyFont="1" applyBorder="1" applyAlignment="1">
      <alignment vertical="center" shrinkToFit="1"/>
    </xf>
    <xf numFmtId="0" fontId="94" fillId="0" borderId="59" xfId="0" applyFont="1" applyBorder="1" applyAlignment="1">
      <alignment vertical="center" shrinkToFit="1"/>
    </xf>
    <xf numFmtId="0" fontId="67" fillId="0" borderId="23" xfId="0" applyFont="1" applyFill="1" applyBorder="1" applyAlignment="1">
      <alignment horizontal="center" vertical="center" shrinkToFit="1"/>
    </xf>
    <xf numFmtId="0" fontId="58" fillId="0" borderId="23" xfId="0" applyFont="1" applyBorder="1" applyAlignment="1">
      <alignment horizontal="center" vertical="center" shrinkToFit="1"/>
    </xf>
    <xf numFmtId="0" fontId="58" fillId="0" borderId="53" xfId="0" applyFont="1" applyBorder="1" applyAlignment="1">
      <alignment horizontal="center" vertical="center" shrinkToFit="1"/>
    </xf>
    <xf numFmtId="0" fontId="90" fillId="0" borderId="5" xfId="0" applyFont="1" applyBorder="1" applyAlignment="1">
      <alignment vertical="center"/>
    </xf>
    <xf numFmtId="0" fontId="90" fillId="0" borderId="31" xfId="0" applyFont="1" applyBorder="1" applyAlignment="1">
      <alignment vertical="center"/>
    </xf>
    <xf numFmtId="0" fontId="30" fillId="0" borderId="5" xfId="0" applyFont="1" applyFill="1" applyBorder="1" applyAlignment="1">
      <alignment vertical="center"/>
    </xf>
    <xf numFmtId="0" fontId="17" fillId="0" borderId="23" xfId="0" applyFont="1" applyBorder="1" applyAlignment="1">
      <alignment vertical="top"/>
    </xf>
    <xf numFmtId="0" fontId="17" fillId="0" borderId="14" xfId="0" applyFont="1" applyBorder="1" applyAlignment="1">
      <alignment vertical="top"/>
    </xf>
    <xf numFmtId="0" fontId="17" fillId="0" borderId="5" xfId="0" applyFont="1" applyBorder="1" applyAlignment="1">
      <alignment vertical="top"/>
    </xf>
    <xf numFmtId="0" fontId="30" fillId="0" borderId="37" xfId="0" applyFont="1" applyFill="1" applyBorder="1" applyAlignment="1" applyProtection="1">
      <alignment horizontal="left" vertical="center"/>
      <protection locked="0"/>
    </xf>
    <xf numFmtId="0" fontId="30" fillId="0" borderId="0" xfId="0" applyFont="1" applyFill="1" applyBorder="1" applyAlignment="1" applyProtection="1">
      <alignment horizontal="left" vertical="center"/>
      <protection locked="0"/>
    </xf>
    <xf numFmtId="20" fontId="5" fillId="0" borderId="91" xfId="0" applyNumberFormat="1" applyFont="1" applyFill="1" applyBorder="1" applyAlignment="1" applyProtection="1">
      <alignment vertical="center" shrinkToFit="1"/>
      <protection locked="0"/>
    </xf>
    <xf numFmtId="20" fontId="5" fillId="0" borderId="12" xfId="0" applyNumberFormat="1" applyFont="1" applyFill="1" applyBorder="1" applyAlignment="1" applyProtection="1">
      <alignment vertical="center" shrinkToFit="1"/>
      <protection locked="0"/>
    </xf>
    <xf numFmtId="0" fontId="30" fillId="0" borderId="89" xfId="0" applyFont="1" applyFill="1" applyBorder="1" applyAlignment="1">
      <alignment vertical="center"/>
    </xf>
    <xf numFmtId="0" fontId="17" fillId="0" borderId="57" xfId="0" applyFont="1" applyBorder="1" applyAlignment="1">
      <alignment vertical="center"/>
    </xf>
    <xf numFmtId="0" fontId="40" fillId="0" borderId="12" xfId="0" applyFont="1" applyFill="1" applyBorder="1" applyAlignment="1">
      <alignment horizontal="center" vertical="center"/>
    </xf>
    <xf numFmtId="0" fontId="30" fillId="0" borderId="45" xfId="0" applyFont="1" applyFill="1" applyBorder="1" applyAlignment="1">
      <alignment vertical="center"/>
    </xf>
    <xf numFmtId="0" fontId="17" fillId="0" borderId="45" xfId="0" applyFont="1" applyBorder="1" applyAlignment="1">
      <alignment vertical="center"/>
    </xf>
    <xf numFmtId="0" fontId="17" fillId="0" borderId="93" xfId="0" applyFont="1" applyBorder="1" applyAlignment="1">
      <alignment vertical="center"/>
    </xf>
    <xf numFmtId="178" fontId="79" fillId="0" borderId="23" xfId="0" applyNumberFormat="1" applyFont="1" applyFill="1" applyBorder="1" applyAlignment="1" applyProtection="1">
      <alignment vertical="center"/>
      <protection locked="0"/>
    </xf>
    <xf numFmtId="0" fontId="90" fillId="0" borderId="23" xfId="0" applyFont="1" applyBorder="1" applyAlignment="1">
      <alignment vertical="center"/>
    </xf>
    <xf numFmtId="0" fontId="90" fillId="0" borderId="86" xfId="0" applyFont="1" applyBorder="1" applyAlignment="1">
      <alignment vertical="center"/>
    </xf>
    <xf numFmtId="0" fontId="90" fillId="0" borderId="90" xfId="0" applyFont="1" applyBorder="1" applyAlignment="1">
      <alignment vertical="center"/>
    </xf>
    <xf numFmtId="179" fontId="79" fillId="0" borderId="92" xfId="0" applyNumberFormat="1" applyFont="1" applyFill="1" applyBorder="1" applyAlignment="1">
      <alignment vertical="center"/>
    </xf>
    <xf numFmtId="0" fontId="90" fillId="0" borderId="89" xfId="0" applyFont="1" applyBorder="1" applyAlignment="1">
      <alignment vertical="center"/>
    </xf>
    <xf numFmtId="0" fontId="30" fillId="0" borderId="38" xfId="0" applyFont="1" applyFill="1" applyBorder="1" applyAlignment="1" applyProtection="1">
      <alignment vertical="center"/>
      <protection locked="0"/>
    </xf>
    <xf numFmtId="0" fontId="30" fillId="0" borderId="36" xfId="0" applyFont="1" applyFill="1" applyBorder="1" applyAlignment="1" applyProtection="1">
      <alignment vertical="center"/>
      <protection locked="0"/>
    </xf>
    <xf numFmtId="0" fontId="30" fillId="0" borderId="36" xfId="0" applyFont="1" applyFill="1" applyBorder="1" applyAlignment="1">
      <alignment vertical="center"/>
    </xf>
    <xf numFmtId="176" fontId="30" fillId="0" borderId="0" xfId="0" applyNumberFormat="1" applyFont="1" applyFill="1" applyBorder="1" applyAlignment="1">
      <alignment vertical="center" shrinkToFit="1"/>
    </xf>
    <xf numFmtId="176" fontId="30" fillId="0" borderId="87" xfId="0" applyNumberFormat="1" applyFont="1" applyFill="1" applyBorder="1" applyAlignment="1">
      <alignment vertical="center" shrinkToFit="1"/>
    </xf>
    <xf numFmtId="0" fontId="17" fillId="0" borderId="47" xfId="0" applyFont="1" applyBorder="1" applyAlignment="1">
      <alignment vertical="center"/>
    </xf>
    <xf numFmtId="0" fontId="17" fillId="0" borderId="94" xfId="0" applyFont="1" applyBorder="1" applyAlignment="1">
      <alignment vertical="center"/>
    </xf>
    <xf numFmtId="0" fontId="30" fillId="0" borderId="3" xfId="0" applyFont="1" applyFill="1" applyBorder="1" applyAlignment="1">
      <alignment vertical="center"/>
    </xf>
    <xf numFmtId="0" fontId="0" fillId="0" borderId="3" xfId="0" applyBorder="1" applyAlignment="1">
      <alignment vertical="center"/>
    </xf>
    <xf numFmtId="0" fontId="90" fillId="0" borderId="3" xfId="0" applyFont="1" applyBorder="1" applyAlignment="1">
      <alignment vertical="center" shrinkToFit="1"/>
    </xf>
    <xf numFmtId="0" fontId="90" fillId="0" borderId="10" xfId="0" applyFont="1" applyBorder="1" applyAlignment="1">
      <alignment vertical="center" shrinkToFit="1"/>
    </xf>
    <xf numFmtId="0" fontId="10" fillId="0" borderId="3" xfId="0" applyFont="1" applyFill="1" applyBorder="1" applyAlignment="1">
      <alignment horizontal="center" vertical="center"/>
    </xf>
    <xf numFmtId="0" fontId="58" fillId="0" borderId="0" xfId="0" applyFont="1" applyFill="1" applyAlignment="1">
      <alignment horizontal="center" vertical="center" textRotation="255"/>
    </xf>
    <xf numFmtId="0" fontId="76" fillId="2" borderId="0" xfId="0" applyFont="1" applyFill="1" applyAlignment="1">
      <alignment horizontal="center" vertical="top" textRotation="255"/>
    </xf>
    <xf numFmtId="184" fontId="5" fillId="0" borderId="16" xfId="0" applyNumberFormat="1" applyFont="1" applyFill="1" applyBorder="1" applyAlignment="1" applyProtection="1">
      <alignment horizontal="center" vertical="center"/>
      <protection locked="0"/>
    </xf>
    <xf numFmtId="184" fontId="93" fillId="0" borderId="0" xfId="0" applyNumberFormat="1" applyFont="1" applyBorder="1" applyAlignment="1">
      <alignment vertical="center"/>
    </xf>
    <xf numFmtId="184" fontId="93" fillId="0" borderId="87" xfId="0" applyNumberFormat="1" applyFont="1" applyBorder="1" applyAlignment="1">
      <alignment vertical="center"/>
    </xf>
    <xf numFmtId="184" fontId="93" fillId="0" borderId="25" xfId="0" applyNumberFormat="1" applyFont="1" applyBorder="1" applyAlignment="1">
      <alignment vertical="center"/>
    </xf>
    <xf numFmtId="184" fontId="93" fillId="0" borderId="58" xfId="0" applyNumberFormat="1" applyFont="1" applyBorder="1" applyAlignment="1">
      <alignment vertical="center"/>
    </xf>
    <xf numFmtId="184" fontId="93" fillId="0" borderId="88" xfId="0" applyNumberFormat="1" applyFont="1" applyBorder="1" applyAlignment="1">
      <alignment vertical="center"/>
    </xf>
    <xf numFmtId="38" fontId="12" fillId="0" borderId="4" xfId="2" applyNumberFormat="1" applyFont="1" applyFill="1" applyBorder="1" applyAlignment="1">
      <alignment vertical="center"/>
    </xf>
    <xf numFmtId="38" fontId="12" fillId="0" borderId="0" xfId="0" applyNumberFormat="1" applyFont="1" applyFill="1" applyBorder="1" applyAlignment="1">
      <alignment vertical="center"/>
    </xf>
    <xf numFmtId="0" fontId="12" fillId="0" borderId="0" xfId="0" applyFont="1" applyFill="1" applyBorder="1" applyAlignment="1">
      <alignment vertical="center"/>
    </xf>
    <xf numFmtId="0" fontId="88" fillId="0" borderId="0" xfId="0" applyFont="1" applyFill="1" applyAlignment="1">
      <alignment horizontal="center" vertical="center"/>
    </xf>
    <xf numFmtId="0" fontId="86" fillId="0" borderId="0" xfId="0" applyFont="1" applyFill="1" applyAlignment="1">
      <alignment horizontal="center" vertical="center"/>
    </xf>
    <xf numFmtId="0" fontId="30" fillId="0" borderId="63" xfId="0" applyFont="1" applyFill="1" applyBorder="1" applyAlignment="1">
      <alignment vertical="center" shrinkToFit="1"/>
    </xf>
    <xf numFmtId="0" fontId="0" fillId="0" borderId="100" xfId="0" applyFill="1" applyBorder="1" applyAlignment="1">
      <alignment vertical="center" shrinkToFit="1"/>
    </xf>
    <xf numFmtId="179" fontId="22" fillId="0" borderId="100" xfId="0" applyNumberFormat="1" applyFont="1" applyFill="1" applyBorder="1" applyAlignment="1">
      <alignment vertical="center" shrinkToFit="1"/>
    </xf>
    <xf numFmtId="0" fontId="22" fillId="0" borderId="99" xfId="0" applyFont="1" applyFill="1" applyBorder="1" applyAlignment="1">
      <alignment vertical="center" shrinkToFit="1"/>
    </xf>
    <xf numFmtId="178" fontId="22" fillId="0" borderId="5" xfId="0" applyNumberFormat="1" applyFont="1" applyFill="1" applyBorder="1" applyAlignment="1">
      <alignment vertical="center"/>
    </xf>
    <xf numFmtId="178" fontId="22" fillId="0" borderId="90" xfId="0" applyNumberFormat="1" applyFont="1" applyFill="1" applyBorder="1" applyAlignment="1">
      <alignment vertical="center"/>
    </xf>
    <xf numFmtId="0" fontId="30" fillId="0" borderId="14" xfId="0" applyFont="1" applyFill="1" applyBorder="1" applyAlignment="1">
      <alignment vertical="center" shrinkToFit="1"/>
    </xf>
    <xf numFmtId="0" fontId="2" fillId="0" borderId="5" xfId="0" applyFont="1" applyFill="1" applyBorder="1" applyAlignment="1">
      <alignment vertical="center" shrinkToFit="1"/>
    </xf>
    <xf numFmtId="0" fontId="35" fillId="0" borderId="23" xfId="0" applyFont="1" applyFill="1" applyBorder="1" applyAlignment="1">
      <alignment horizontal="center" vertical="center" shrinkToFit="1"/>
    </xf>
    <xf numFmtId="0" fontId="35" fillId="0" borderId="53" xfId="0" applyFont="1" applyFill="1" applyBorder="1" applyAlignment="1">
      <alignment horizontal="center" vertical="center" shrinkToFit="1"/>
    </xf>
    <xf numFmtId="180" fontId="80" fillId="0" borderId="105" xfId="0" applyNumberFormat="1" applyFont="1" applyFill="1" applyBorder="1" applyAlignment="1">
      <alignment horizontal="center" vertical="center" shrinkToFit="1"/>
    </xf>
    <xf numFmtId="0" fontId="95" fillId="0" borderId="106" xfId="0" applyFont="1" applyFill="1" applyBorder="1" applyAlignment="1">
      <alignment horizontal="center" vertical="center" shrinkToFit="1"/>
    </xf>
    <xf numFmtId="0" fontId="95" fillId="0" borderId="107" xfId="0" applyFont="1" applyFill="1" applyBorder="1" applyAlignment="1">
      <alignment horizontal="center" vertical="center" shrinkToFit="1"/>
    </xf>
    <xf numFmtId="0" fontId="95" fillId="0" borderId="108" xfId="0" applyFont="1" applyFill="1" applyBorder="1" applyAlignment="1">
      <alignment horizontal="center" vertical="center" shrinkToFit="1"/>
    </xf>
    <xf numFmtId="0" fontId="30" fillId="0" borderId="50" xfId="0" applyFont="1" applyFill="1" applyBorder="1" applyAlignment="1">
      <alignment vertical="center"/>
    </xf>
    <xf numFmtId="0" fontId="30" fillId="0" borderId="23" xfId="0" applyFont="1" applyFill="1" applyBorder="1" applyAlignment="1">
      <alignment vertical="center"/>
    </xf>
    <xf numFmtId="0" fontId="30" fillId="0" borderId="45" xfId="0" applyFont="1" applyFill="1" applyBorder="1" applyAlignment="1">
      <alignment vertical="center" shrinkToFit="1"/>
    </xf>
    <xf numFmtId="0" fontId="0" fillId="0" borderId="50" xfId="0" applyFill="1" applyBorder="1" applyAlignment="1">
      <alignment vertical="center" shrinkToFit="1"/>
    </xf>
    <xf numFmtId="0" fontId="30" fillId="0" borderId="109" xfId="0" applyFont="1" applyFill="1" applyBorder="1" applyAlignment="1">
      <alignment vertical="center" shrinkToFit="1"/>
    </xf>
    <xf numFmtId="0" fontId="0" fillId="0" borderId="110" xfId="0" applyFill="1" applyBorder="1" applyAlignment="1">
      <alignment vertical="center" shrinkToFit="1"/>
    </xf>
    <xf numFmtId="183" fontId="22" fillId="0" borderId="11" xfId="0" applyNumberFormat="1" applyFont="1" applyFill="1" applyBorder="1" applyAlignment="1">
      <alignment vertical="center"/>
    </xf>
    <xf numFmtId="183" fontId="22" fillId="0" borderId="38" xfId="0" applyNumberFormat="1" applyFont="1" applyFill="1" applyBorder="1" applyAlignment="1">
      <alignment vertical="center"/>
    </xf>
    <xf numFmtId="180" fontId="80" fillId="0" borderId="96" xfId="0" applyNumberFormat="1" applyFont="1" applyFill="1" applyBorder="1" applyAlignment="1">
      <alignment horizontal="center" vertical="center" shrinkToFit="1"/>
    </xf>
    <xf numFmtId="0" fontId="95" fillId="0" borderId="37" xfId="0" applyFont="1" applyFill="1" applyBorder="1" applyAlignment="1">
      <alignment horizontal="center" vertical="center" shrinkToFit="1"/>
    </xf>
    <xf numFmtId="0" fontId="95" fillId="0" borderId="95" xfId="0" applyFont="1" applyFill="1" applyBorder="1" applyAlignment="1">
      <alignment horizontal="center" vertical="center" shrinkToFit="1"/>
    </xf>
    <xf numFmtId="0" fontId="91" fillId="0" borderId="3" xfId="0" applyFont="1" applyFill="1" applyBorder="1" applyAlignment="1" applyProtection="1">
      <alignment vertical="center" shrinkToFit="1"/>
      <protection locked="0"/>
    </xf>
    <xf numFmtId="0" fontId="91" fillId="0" borderId="3" xfId="0" applyFont="1" applyFill="1" applyBorder="1" applyAlignment="1">
      <alignment vertical="center" shrinkToFit="1"/>
    </xf>
    <xf numFmtId="0" fontId="91" fillId="0" borderId="59" xfId="0" applyFont="1" applyFill="1" applyBorder="1" applyAlignment="1">
      <alignment vertical="center" shrinkToFit="1"/>
    </xf>
    <xf numFmtId="0" fontId="30" fillId="0" borderId="66" xfId="0" applyFont="1" applyFill="1" applyBorder="1" applyAlignment="1">
      <alignment vertical="center"/>
    </xf>
    <xf numFmtId="0" fontId="30" fillId="0" borderId="100" xfId="0" applyFont="1" applyFill="1" applyBorder="1" applyAlignment="1">
      <alignment vertical="center"/>
    </xf>
    <xf numFmtId="0" fontId="57" fillId="0" borderId="100" xfId="0" applyFont="1" applyFill="1" applyBorder="1" applyAlignment="1" applyProtection="1">
      <alignment vertical="center" shrinkToFit="1"/>
      <protection locked="0"/>
    </xf>
    <xf numFmtId="0" fontId="90" fillId="0" borderId="100" xfId="0" applyFont="1" applyFill="1" applyBorder="1" applyAlignment="1">
      <alignment vertical="center"/>
    </xf>
    <xf numFmtId="0" fontId="90" fillId="0" borderId="54" xfId="0" applyFont="1" applyFill="1" applyBorder="1" applyAlignment="1">
      <alignment vertical="center"/>
    </xf>
    <xf numFmtId="0" fontId="30" fillId="0" borderId="33" xfId="0" applyFont="1" applyFill="1" applyBorder="1" applyAlignment="1">
      <alignment vertical="center" shrinkToFit="1"/>
    </xf>
    <xf numFmtId="0" fontId="0" fillId="0" borderId="11" xfId="0" applyFill="1" applyBorder="1" applyAlignment="1">
      <alignment vertical="center" shrinkToFit="1"/>
    </xf>
    <xf numFmtId="186" fontId="30" fillId="0" borderId="0" xfId="0" applyNumberFormat="1" applyFont="1" applyFill="1" applyAlignment="1">
      <alignment horizontal="center" vertical="center" shrinkToFit="1"/>
    </xf>
    <xf numFmtId="186" fontId="30" fillId="0" borderId="87" xfId="0" applyNumberFormat="1" applyFont="1" applyFill="1" applyBorder="1" applyAlignment="1">
      <alignment horizontal="center" vertical="center" shrinkToFit="1"/>
    </xf>
    <xf numFmtId="0" fontId="30" fillId="0" borderId="50" xfId="0" applyFont="1" applyFill="1" applyBorder="1" applyAlignment="1" applyProtection="1">
      <alignment horizontal="left" vertical="center"/>
      <protection locked="0"/>
    </xf>
    <xf numFmtId="0" fontId="30" fillId="0" borderId="23" xfId="0" applyFont="1" applyFill="1" applyBorder="1" applyAlignment="1" applyProtection="1">
      <alignment horizontal="left" vertical="center"/>
      <protection locked="0"/>
    </xf>
    <xf numFmtId="0" fontId="30" fillId="0" borderId="86" xfId="0" applyFont="1" applyFill="1" applyBorder="1" applyAlignment="1" applyProtection="1">
      <alignment horizontal="left" vertical="center"/>
      <protection locked="0"/>
    </xf>
    <xf numFmtId="0" fontId="30" fillId="0" borderId="1" xfId="0" applyFont="1" applyFill="1" applyBorder="1" applyAlignment="1">
      <alignment vertical="center"/>
    </xf>
    <xf numFmtId="0" fontId="90" fillId="0" borderId="38" xfId="0" applyFont="1" applyFill="1" applyBorder="1" applyAlignment="1">
      <alignment vertical="center" shrinkToFit="1"/>
    </xf>
    <xf numFmtId="49" fontId="5" fillId="0" borderId="90" xfId="0" applyNumberFormat="1" applyFont="1" applyFill="1" applyBorder="1" applyAlignment="1" applyProtection="1">
      <alignment horizontal="center" vertical="center"/>
      <protection locked="0"/>
    </xf>
    <xf numFmtId="38" fontId="12" fillId="0" borderId="2" xfId="0" applyNumberFormat="1" applyFont="1" applyFill="1" applyBorder="1" applyAlignment="1">
      <alignment vertical="center" shrinkToFit="1"/>
    </xf>
    <xf numFmtId="0" fontId="12" fillId="0" borderId="3" xfId="0" applyFont="1" applyFill="1" applyBorder="1" applyAlignment="1">
      <alignment vertical="center" shrinkToFit="1"/>
    </xf>
    <xf numFmtId="0" fontId="40" fillId="0" borderId="35" xfId="0" applyFont="1" applyFill="1" applyBorder="1" applyAlignment="1">
      <alignment horizontal="center" vertical="center" textRotation="255"/>
    </xf>
    <xf numFmtId="0" fontId="0" fillId="0" borderId="14" xfId="0" applyFill="1" applyBorder="1" applyAlignment="1">
      <alignment horizontal="center" vertical="center" shrinkToFit="1"/>
    </xf>
    <xf numFmtId="0" fontId="40" fillId="0" borderId="5" xfId="0" applyFont="1" applyFill="1" applyBorder="1" applyAlignment="1">
      <alignment horizontal="center" vertical="center" shrinkToFit="1"/>
    </xf>
    <xf numFmtId="0" fontId="123" fillId="0" borderId="0" xfId="0" applyFont="1" applyFill="1" applyAlignment="1">
      <alignment horizontal="distributed" vertical="center"/>
    </xf>
    <xf numFmtId="38" fontId="12" fillId="0" borderId="2" xfId="3" applyNumberFormat="1" applyFont="1" applyFill="1" applyBorder="1" applyAlignment="1">
      <alignment vertical="center" shrinkToFit="1"/>
    </xf>
  </cellXfs>
  <cellStyles count="4">
    <cellStyle name="パーセント 2" xfId="1"/>
    <cellStyle name="桁区切り" xfId="2" builtinId="6"/>
    <cellStyle name="桁区切り 2" xfId="3"/>
    <cellStyle name="標準" xfId="0" builtinId="0"/>
  </cellStyles>
  <dxfs count="74">
    <dxf>
      <fill>
        <patternFill>
          <bgColor rgb="FFFFFF00"/>
        </patternFill>
      </fill>
    </dxf>
    <dxf>
      <fill>
        <patternFill>
          <bgColor rgb="FFFFFF00"/>
        </patternFill>
      </fill>
    </dxf>
    <dxf>
      <fill>
        <patternFill>
          <bgColor indexed="13"/>
        </patternFill>
      </fill>
    </dxf>
    <dxf>
      <fill>
        <patternFill>
          <bgColor indexed="13"/>
        </patternFill>
      </fill>
    </dxf>
    <dxf>
      <fill>
        <patternFill>
          <bgColor rgb="FFFFFF00"/>
        </patternFill>
      </fill>
    </dxf>
    <dxf>
      <fill>
        <patternFill>
          <bgColor indexed="13"/>
        </patternFill>
      </fill>
    </dxf>
    <dxf>
      <fill>
        <patternFill>
          <bgColor rgb="FFFFFF00"/>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34"/>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34"/>
        </patternFill>
      </fill>
    </dxf>
    <dxf>
      <fill>
        <patternFill>
          <bgColor indexed="13"/>
        </patternFill>
      </fill>
    </dxf>
    <dxf>
      <fill>
        <patternFill>
          <bgColor indexed="34"/>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34"/>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34"/>
        </patternFill>
      </fill>
    </dxf>
    <dxf>
      <fill>
        <patternFill>
          <bgColor indexed="13"/>
        </patternFill>
      </fill>
    </dxf>
    <dxf>
      <fill>
        <patternFill>
          <bgColor indexed="13"/>
        </patternFill>
      </fill>
    </dxf>
    <dxf>
      <fill>
        <patternFill>
          <bgColor indexed="34"/>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rgb="FFFFFF00"/>
        </patternFill>
      </fill>
    </dxf>
    <dxf>
      <font>
        <condense val="0"/>
        <extend val="0"/>
        <color auto="1"/>
      </font>
      <fill>
        <patternFill>
          <bgColor indexed="13"/>
        </patternFill>
      </fill>
    </dxf>
    <dxf>
      <fill>
        <patternFill>
          <bgColor indexed="13"/>
        </patternFill>
      </fill>
    </dxf>
  </dxfs>
  <tableStyles count="0" defaultTableStyle="TableStyleMedium9" defaultPivotStyle="PivotStyleLight16"/>
  <colors>
    <mruColors>
      <color rgb="FF0000FF"/>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606137</xdr:colOff>
      <xdr:row>19</xdr:row>
      <xdr:rowOff>17318</xdr:rowOff>
    </xdr:from>
    <xdr:to>
      <xdr:col>10</xdr:col>
      <xdr:colOff>17318</xdr:colOff>
      <xdr:row>20</xdr:row>
      <xdr:rowOff>212823</xdr:rowOff>
    </xdr:to>
    <xdr:pic>
      <xdr:nvPicPr>
        <xdr:cNvPr id="3" name="図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69773" y="4623954"/>
          <a:ext cx="2874818" cy="437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66</xdr:col>
      <xdr:colOff>76200</xdr:colOff>
      <xdr:row>31</xdr:row>
      <xdr:rowOff>57150</xdr:rowOff>
    </xdr:from>
    <xdr:to>
      <xdr:col>83</xdr:col>
      <xdr:colOff>114300</xdr:colOff>
      <xdr:row>32</xdr:row>
      <xdr:rowOff>85725</xdr:rowOff>
    </xdr:to>
    <xdr:sp macro="" textlink="">
      <xdr:nvSpPr>
        <xdr:cNvPr id="2" name="Text Box 1"/>
        <xdr:cNvSpPr txBox="1">
          <a:spLocks noChangeArrowheads="1"/>
        </xdr:cNvSpPr>
      </xdr:nvSpPr>
      <xdr:spPr bwMode="auto">
        <a:xfrm>
          <a:off x="8248650" y="6934200"/>
          <a:ext cx="21431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-4162</xdr:colOff>
      <xdr:row>18</xdr:row>
      <xdr:rowOff>0</xdr:rowOff>
    </xdr:from>
    <xdr:to>
      <xdr:col>2</xdr:col>
      <xdr:colOff>0</xdr:colOff>
      <xdr:row>21</xdr:row>
      <xdr:rowOff>0</xdr:rowOff>
    </xdr:to>
    <xdr:grpSp>
      <xdr:nvGrpSpPr>
        <xdr:cNvPr id="29162" name="Group 69"/>
        <xdr:cNvGrpSpPr>
          <a:grpSpLocks/>
        </xdr:cNvGrpSpPr>
      </xdr:nvGrpSpPr>
      <xdr:grpSpPr bwMode="auto">
        <a:xfrm>
          <a:off x="-4162" y="4622132"/>
          <a:ext cx="766162" cy="972552"/>
          <a:chOff x="-1" y="479"/>
          <a:chExt cx="81" cy="102"/>
        </a:xfrm>
      </xdr:grpSpPr>
      <xdr:sp macro="" textlink="">
        <xdr:nvSpPr>
          <xdr:cNvPr id="4158" name="Text Box 46"/>
          <xdr:cNvSpPr txBox="1">
            <a:spLocks noChangeArrowheads="1"/>
          </xdr:cNvSpPr>
        </xdr:nvSpPr>
        <xdr:spPr bwMode="auto">
          <a:xfrm>
            <a:off x="27" y="498"/>
            <a:ext cx="53" cy="64"/>
          </a:xfrm>
          <a:prstGeom prst="rect">
            <a:avLst/>
          </a:prstGeom>
          <a:solidFill>
            <a:srgbClr xmlns:mc="http://schemas.openxmlformats.org/markup-compatibility/2006" xmlns:a14="http://schemas.microsoft.com/office/drawing/2010/main" val="FFFFFF" mc:Ignorable="a14" a14:legacySpreadsheetColorIndex="65"/>
          </a:solidFill>
          <a:ln w="317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27432" tIns="18288" rIns="27432" bIns="18288" anchor="ctr"/>
          <a:lstStyle/>
          <a:p>
            <a:pPr algn="ctr" rtl="0">
              <a:defRPr sz="1000"/>
            </a:pPr>
            <a:r>
              <a:rPr lang="ja-JP" altLang="en-US" sz="900" b="0" i="0" u="none" strike="noStrike" baseline="0">
                <a:solidFill>
                  <a:srgbClr val="000000"/>
                </a:solidFill>
                <a:latin typeface="ＭＳ Ｐ明朝"/>
                <a:ea typeface="ＭＳ Ｐ明朝"/>
              </a:rPr>
              <a:t>大和町</a:t>
            </a:r>
          </a:p>
        </xdr:txBody>
      </xdr:sp>
      <xdr:sp macro="" textlink="">
        <xdr:nvSpPr>
          <xdr:cNvPr id="4159" name="Text Box 47"/>
          <xdr:cNvSpPr txBox="1">
            <a:spLocks noChangeArrowheads="1"/>
          </xdr:cNvSpPr>
        </xdr:nvSpPr>
        <xdr:spPr bwMode="auto">
          <a:xfrm>
            <a:off x="27" y="479"/>
            <a:ext cx="53" cy="19"/>
          </a:xfrm>
          <a:prstGeom prst="rect">
            <a:avLst/>
          </a:prstGeom>
          <a:solidFill>
            <a:srgbClr xmlns:mc="http://schemas.openxmlformats.org/markup-compatibility/2006" xmlns:a14="http://schemas.microsoft.com/office/drawing/2010/main" val="FFFFFF" mc:Ignorable="a14" a14:legacySpreadsheetColorIndex="65"/>
          </a:solidFill>
          <a:ln w="317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27432" tIns="18288" rIns="27432" bIns="18288" anchor="ctr"/>
          <a:lstStyle/>
          <a:p>
            <a:pPr algn="ctr" rtl="0">
              <a:defRPr sz="1000"/>
            </a:pPr>
            <a:r>
              <a:rPr lang="ja-JP" altLang="en-US" sz="900" b="0" i="0" u="none" strike="noStrike" baseline="0">
                <a:solidFill>
                  <a:srgbClr val="000000"/>
                </a:solidFill>
                <a:latin typeface="ＭＳ Ｐ明朝"/>
                <a:ea typeface="ＭＳ Ｐ明朝"/>
              </a:rPr>
              <a:t>大衡村</a:t>
            </a:r>
          </a:p>
        </xdr:txBody>
      </xdr:sp>
      <xdr:sp macro="" textlink="">
        <xdr:nvSpPr>
          <xdr:cNvPr id="4163" name="Text Box 47"/>
          <xdr:cNvSpPr txBox="1">
            <a:spLocks noChangeArrowheads="1"/>
          </xdr:cNvSpPr>
        </xdr:nvSpPr>
        <xdr:spPr bwMode="auto">
          <a:xfrm>
            <a:off x="-1" y="561"/>
            <a:ext cx="81" cy="20"/>
          </a:xfrm>
          <a:prstGeom prst="rect">
            <a:avLst/>
          </a:prstGeom>
          <a:solidFill>
            <a:srgbClr xmlns:mc="http://schemas.openxmlformats.org/markup-compatibility/2006" xmlns:a14="http://schemas.microsoft.com/office/drawing/2010/main" val="FFFFFF" mc:Ignorable="a14" a14:legacySpreadsheetColorIndex="65"/>
          </a:solidFill>
          <a:ln w="317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27432" tIns="18288" rIns="27432" bIns="18288" anchor="ctr"/>
          <a:lstStyle/>
          <a:p>
            <a:pPr algn="ctr" rtl="0">
              <a:defRPr sz="1000"/>
            </a:pPr>
            <a:r>
              <a:rPr lang="ja-JP" altLang="en-US" sz="900" b="0" i="0" u="none" strike="noStrike" baseline="0">
                <a:solidFill>
                  <a:srgbClr val="000000"/>
                </a:solidFill>
                <a:latin typeface="ＭＳ Ｐ明朝"/>
                <a:ea typeface="ＭＳ Ｐ明朝"/>
              </a:rPr>
              <a:t>富谷市</a:t>
            </a:r>
            <a:endParaRPr lang="en-US" altLang="ja-JP" sz="900" b="0" i="0" u="none" strike="noStrike" baseline="0">
              <a:solidFill>
                <a:srgbClr val="000000"/>
              </a:solidFill>
              <a:latin typeface="ＭＳ Ｐ明朝"/>
              <a:ea typeface="ＭＳ Ｐ明朝"/>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6</xdr:row>
      <xdr:rowOff>0</xdr:rowOff>
    </xdr:from>
    <xdr:to>
      <xdr:col>2</xdr:col>
      <xdr:colOff>0</xdr:colOff>
      <xdr:row>7</xdr:row>
      <xdr:rowOff>0</xdr:rowOff>
    </xdr:to>
    <xdr:grpSp>
      <xdr:nvGrpSpPr>
        <xdr:cNvPr id="28492" name="Group 58"/>
        <xdr:cNvGrpSpPr>
          <a:grpSpLocks/>
        </xdr:cNvGrpSpPr>
      </xdr:nvGrpSpPr>
      <xdr:grpSpPr bwMode="auto">
        <a:xfrm>
          <a:off x="0" y="1362075"/>
          <a:ext cx="762000" cy="762000"/>
          <a:chOff x="0" y="143"/>
          <a:chExt cx="80" cy="80"/>
        </a:xfrm>
      </xdr:grpSpPr>
      <xdr:sp macro="" textlink="">
        <xdr:nvSpPr>
          <xdr:cNvPr id="5179" name="Text Box 23"/>
          <xdr:cNvSpPr txBox="1">
            <a:spLocks noChangeArrowheads="1"/>
          </xdr:cNvSpPr>
        </xdr:nvSpPr>
        <xdr:spPr bwMode="auto">
          <a:xfrm>
            <a:off x="27" y="170"/>
            <a:ext cx="53" cy="25"/>
          </a:xfrm>
          <a:prstGeom prst="rect">
            <a:avLst/>
          </a:prstGeom>
          <a:solidFill>
            <a:srgbClr val="FFFFFF"/>
          </a:solidFill>
          <a:ln w="317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27432" tIns="18288" rIns="27432" bIns="18288" anchor="ctr"/>
          <a:lstStyle/>
          <a:p>
            <a:pPr algn="ctr" rtl="0">
              <a:defRPr sz="1000"/>
            </a:pPr>
            <a:r>
              <a:rPr lang="ja-JP" altLang="en-US" sz="900" b="0" i="0" u="none" strike="noStrike" baseline="0">
                <a:solidFill>
                  <a:srgbClr val="000000"/>
                </a:solidFill>
                <a:latin typeface="ＭＳ Ｐ明朝"/>
                <a:ea typeface="ＭＳ Ｐ明朝"/>
              </a:rPr>
              <a:t>蔵王町</a:t>
            </a:r>
          </a:p>
        </xdr:txBody>
      </xdr:sp>
      <xdr:sp macro="" textlink="">
        <xdr:nvSpPr>
          <xdr:cNvPr id="5180" name="Text Box 24"/>
          <xdr:cNvSpPr txBox="1">
            <a:spLocks noChangeArrowheads="1"/>
          </xdr:cNvSpPr>
        </xdr:nvSpPr>
        <xdr:spPr bwMode="auto">
          <a:xfrm>
            <a:off x="27" y="195"/>
            <a:ext cx="53" cy="28"/>
          </a:xfrm>
          <a:prstGeom prst="rect">
            <a:avLst/>
          </a:prstGeom>
          <a:solidFill>
            <a:srgbClr val="FFFFFF"/>
          </a:solidFill>
          <a:ln w="317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18288" tIns="18288" rIns="18288" bIns="18288" anchor="ctr"/>
          <a:lstStyle/>
          <a:p>
            <a:pPr algn="ctr" rtl="0">
              <a:defRPr sz="1000"/>
            </a:pPr>
            <a:r>
              <a:rPr lang="ja-JP" altLang="en-US" sz="800" b="0" i="0" u="none" strike="noStrike" baseline="0">
                <a:solidFill>
                  <a:srgbClr val="000000"/>
                </a:solidFill>
                <a:latin typeface="ＭＳ Ｐ明朝"/>
                <a:ea typeface="ＭＳ Ｐ明朝"/>
              </a:rPr>
              <a:t>七ヶ宿町</a:t>
            </a:r>
          </a:p>
        </xdr:txBody>
      </xdr:sp>
      <xdr:sp macro="" textlink="">
        <xdr:nvSpPr>
          <xdr:cNvPr id="5181" name="Text Box 25"/>
          <xdr:cNvSpPr txBox="1">
            <a:spLocks noChangeArrowheads="1"/>
          </xdr:cNvSpPr>
        </xdr:nvSpPr>
        <xdr:spPr bwMode="auto">
          <a:xfrm>
            <a:off x="0" y="170"/>
            <a:ext cx="27" cy="53"/>
          </a:xfrm>
          <a:prstGeom prst="rect">
            <a:avLst/>
          </a:prstGeom>
          <a:solidFill>
            <a:srgbClr val="FFFFFF"/>
          </a:solidFill>
          <a:ln w="317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vert="wordArtVertRtl" wrap="square" lIns="18288" tIns="0" rIns="18288" bIns="0" anchor="ctr"/>
          <a:lstStyle/>
          <a:p>
            <a:pPr algn="ctr" rtl="0">
              <a:defRPr sz="1000"/>
            </a:pPr>
            <a:r>
              <a:rPr lang="ja-JP" altLang="en-US" sz="800" b="0" i="0" u="none" strike="noStrike" baseline="0">
                <a:solidFill>
                  <a:srgbClr val="000000"/>
                </a:solidFill>
                <a:latin typeface="ＭＳ Ｐ明朝"/>
                <a:ea typeface="ＭＳ Ｐ明朝"/>
              </a:rPr>
              <a:t>刈田郡</a:t>
            </a:r>
          </a:p>
        </xdr:txBody>
      </xdr:sp>
      <xdr:sp macro="" textlink="">
        <xdr:nvSpPr>
          <xdr:cNvPr id="5182" name="Text Box 28"/>
          <xdr:cNvSpPr txBox="1">
            <a:spLocks noChangeArrowheads="1"/>
          </xdr:cNvSpPr>
        </xdr:nvSpPr>
        <xdr:spPr bwMode="auto">
          <a:xfrm>
            <a:off x="0" y="143"/>
            <a:ext cx="80" cy="27"/>
          </a:xfrm>
          <a:prstGeom prst="rect">
            <a:avLst/>
          </a:prstGeom>
          <a:solidFill>
            <a:srgbClr xmlns:mc="http://schemas.openxmlformats.org/markup-compatibility/2006" xmlns:a14="http://schemas.microsoft.com/office/drawing/2010/main" val="FFFFFF" mc:Ignorable="a14" a14:legacySpreadsheetColorIndex="65"/>
          </a:solidFill>
          <a:ln w="31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a:lstStyle/>
          <a:p>
            <a:pPr algn="ctr" rtl="0">
              <a:defRPr sz="1000"/>
            </a:pPr>
            <a:r>
              <a:rPr lang="ja-JP" altLang="en-US" sz="900" b="0" i="0" u="none" strike="noStrike" baseline="0">
                <a:solidFill>
                  <a:srgbClr val="000000"/>
                </a:solidFill>
                <a:latin typeface="ＭＳ Ｐ明朝"/>
                <a:ea typeface="ＭＳ Ｐ明朝"/>
              </a:rPr>
              <a:t>白石市</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9525</xdr:colOff>
      <xdr:row>20</xdr:row>
      <xdr:rowOff>266700</xdr:rowOff>
    </xdr:from>
    <xdr:to>
      <xdr:col>1</xdr:col>
      <xdr:colOff>533400</xdr:colOff>
      <xdr:row>22</xdr:row>
      <xdr:rowOff>257175</xdr:rowOff>
    </xdr:to>
    <xdr:sp macro="" textlink="">
      <xdr:nvSpPr>
        <xdr:cNvPr id="6175" name="Text Box 23"/>
        <xdr:cNvSpPr txBox="1">
          <a:spLocks noChangeArrowheads="1"/>
        </xdr:cNvSpPr>
      </xdr:nvSpPr>
      <xdr:spPr bwMode="auto">
        <a:xfrm>
          <a:off x="266700" y="5362575"/>
          <a:ext cx="523875" cy="790575"/>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27432" tIns="18288" rIns="27432" bIns="18288" anchor="ctr"/>
        <a:lstStyle/>
        <a:p>
          <a:pPr algn="ctr" rtl="0">
            <a:defRPr sz="1000"/>
          </a:pPr>
          <a:r>
            <a:rPr lang="ja-JP" altLang="en-US" sz="900" b="0" i="0" u="none" strike="noStrike" baseline="0">
              <a:solidFill>
                <a:srgbClr val="000000"/>
              </a:solidFill>
              <a:latin typeface="ＭＳ Ｐ明朝"/>
              <a:ea typeface="ＭＳ Ｐ明朝"/>
            </a:rPr>
            <a:t>加美町</a:t>
          </a:r>
        </a:p>
      </xdr:txBody>
    </xdr:sp>
    <xdr:clientData/>
  </xdr:twoCellAnchor>
  <xdr:twoCellAnchor>
    <xdr:from>
      <xdr:col>1</xdr:col>
      <xdr:colOff>0</xdr:colOff>
      <xdr:row>20</xdr:row>
      <xdr:rowOff>0</xdr:rowOff>
    </xdr:from>
    <xdr:to>
      <xdr:col>2</xdr:col>
      <xdr:colOff>0</xdr:colOff>
      <xdr:row>20</xdr:row>
      <xdr:rowOff>180975</xdr:rowOff>
    </xdr:to>
    <xdr:sp macro="" textlink="">
      <xdr:nvSpPr>
        <xdr:cNvPr id="6176" name="Text Box 24"/>
        <xdr:cNvSpPr txBox="1">
          <a:spLocks noChangeArrowheads="1"/>
        </xdr:cNvSpPr>
      </xdr:nvSpPr>
      <xdr:spPr bwMode="auto">
        <a:xfrm>
          <a:off x="257175" y="5162550"/>
          <a:ext cx="542925" cy="180975"/>
        </a:xfrm>
        <a:prstGeom prst="rect">
          <a:avLst/>
        </a:prstGeom>
        <a:solidFill>
          <a:srgbClr val="FFFFFF"/>
        </a:solidFill>
        <a:ln w="317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27432" tIns="18288" rIns="27432" bIns="18288" anchor="ctr"/>
        <a:lstStyle/>
        <a:p>
          <a:pPr algn="ctr" rtl="0">
            <a:defRPr sz="1000"/>
          </a:pPr>
          <a:r>
            <a:rPr lang="ja-JP" altLang="en-US" sz="900" b="0" i="0" u="none" strike="noStrike" baseline="0">
              <a:solidFill>
                <a:srgbClr val="000000"/>
              </a:solidFill>
              <a:latin typeface="ＭＳ Ｐ明朝"/>
              <a:ea typeface="ＭＳ Ｐ明朝"/>
            </a:rPr>
            <a:t>色麻町</a:t>
          </a:r>
        </a:p>
      </xdr:txBody>
    </xdr:sp>
    <xdr:clientData/>
  </xdr:twoCellAnchor>
  <xdr:twoCellAnchor>
    <xdr:from>
      <xdr:col>1</xdr:col>
      <xdr:colOff>9525</xdr:colOff>
      <xdr:row>20</xdr:row>
      <xdr:rowOff>266700</xdr:rowOff>
    </xdr:from>
    <xdr:to>
      <xdr:col>1</xdr:col>
      <xdr:colOff>533400</xdr:colOff>
      <xdr:row>22</xdr:row>
      <xdr:rowOff>257175</xdr:rowOff>
    </xdr:to>
    <xdr:sp macro="" textlink="">
      <xdr:nvSpPr>
        <xdr:cNvPr id="4" name="Text Box 23"/>
        <xdr:cNvSpPr txBox="1">
          <a:spLocks noChangeArrowheads="1"/>
        </xdr:cNvSpPr>
      </xdr:nvSpPr>
      <xdr:spPr bwMode="auto">
        <a:xfrm>
          <a:off x="266700" y="5362575"/>
          <a:ext cx="523875" cy="790575"/>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27432" tIns="18288" rIns="27432" bIns="18288" anchor="ctr"/>
        <a:lstStyle/>
        <a:p>
          <a:pPr algn="ctr" rtl="0">
            <a:defRPr sz="1000"/>
          </a:pPr>
          <a:r>
            <a:rPr lang="ja-JP" altLang="en-US" sz="900" b="0" i="0" u="none" strike="noStrike" baseline="0">
              <a:solidFill>
                <a:srgbClr val="000000"/>
              </a:solidFill>
              <a:latin typeface="ＭＳ Ｐ明朝"/>
              <a:ea typeface="ＭＳ Ｐ明朝"/>
            </a:rPr>
            <a:t>加美町</a:t>
          </a:r>
        </a:p>
      </xdr:txBody>
    </xdr:sp>
    <xdr:clientData/>
  </xdr:twoCellAnchor>
  <xdr:twoCellAnchor>
    <xdr:from>
      <xdr:col>1</xdr:col>
      <xdr:colOff>0</xdr:colOff>
      <xdr:row>20</xdr:row>
      <xdr:rowOff>0</xdr:rowOff>
    </xdr:from>
    <xdr:to>
      <xdr:col>2</xdr:col>
      <xdr:colOff>0</xdr:colOff>
      <xdr:row>20</xdr:row>
      <xdr:rowOff>190500</xdr:rowOff>
    </xdr:to>
    <xdr:sp macro="" textlink="">
      <xdr:nvSpPr>
        <xdr:cNvPr id="5" name="Text Box 24"/>
        <xdr:cNvSpPr txBox="1">
          <a:spLocks noChangeArrowheads="1"/>
        </xdr:cNvSpPr>
      </xdr:nvSpPr>
      <xdr:spPr bwMode="auto">
        <a:xfrm>
          <a:off x="256761" y="5085522"/>
          <a:ext cx="546652" cy="190500"/>
        </a:xfrm>
        <a:prstGeom prst="rect">
          <a:avLst/>
        </a:prstGeom>
        <a:solidFill>
          <a:srgbClr val="FFFFFF"/>
        </a:solidFill>
        <a:ln w="317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27432" tIns="18288" rIns="27432" bIns="18288" anchor="ctr"/>
        <a:lstStyle/>
        <a:p>
          <a:pPr algn="ctr" rtl="0">
            <a:defRPr sz="1000"/>
          </a:pPr>
          <a:r>
            <a:rPr lang="ja-JP" altLang="en-US" sz="900" b="0" i="0" u="none" strike="noStrike" baseline="0">
              <a:solidFill>
                <a:srgbClr val="000000"/>
              </a:solidFill>
              <a:latin typeface="ＭＳ Ｐ明朝"/>
              <a:ea typeface="ＭＳ Ｐ明朝"/>
            </a:rPr>
            <a:t>色麻町</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19</xdr:row>
      <xdr:rowOff>0</xdr:rowOff>
    </xdr:from>
    <xdr:to>
      <xdr:col>2</xdr:col>
      <xdr:colOff>0</xdr:colOff>
      <xdr:row>21</xdr:row>
      <xdr:rowOff>0</xdr:rowOff>
    </xdr:to>
    <xdr:grpSp>
      <xdr:nvGrpSpPr>
        <xdr:cNvPr id="31841" name="Group 25"/>
        <xdr:cNvGrpSpPr>
          <a:grpSpLocks/>
        </xdr:cNvGrpSpPr>
      </xdr:nvGrpSpPr>
      <xdr:grpSpPr bwMode="auto">
        <a:xfrm>
          <a:off x="381000" y="3679658"/>
          <a:ext cx="501316" cy="441158"/>
          <a:chOff x="326" y="481"/>
          <a:chExt cx="52" cy="44"/>
        </a:xfrm>
      </xdr:grpSpPr>
      <xdr:sp macro="" textlink="">
        <xdr:nvSpPr>
          <xdr:cNvPr id="7204" name="Text Box 23"/>
          <xdr:cNvSpPr txBox="1">
            <a:spLocks noChangeArrowheads="1"/>
          </xdr:cNvSpPr>
        </xdr:nvSpPr>
        <xdr:spPr bwMode="auto">
          <a:xfrm>
            <a:off x="326" y="481"/>
            <a:ext cx="52" cy="29"/>
          </a:xfrm>
          <a:prstGeom prst="rect">
            <a:avLst/>
          </a:prstGeom>
          <a:solidFill>
            <a:srgbClr val="FFFFFF"/>
          </a:solidFill>
          <a:ln w="317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18288" tIns="18288" rIns="18288" bIns="18288" anchor="ctr"/>
          <a:lstStyle/>
          <a:p>
            <a:pPr algn="ctr" rtl="0">
              <a:defRPr sz="1000"/>
            </a:pPr>
            <a:r>
              <a:rPr lang="ja-JP" altLang="en-US" sz="800" b="0" i="0" u="none" strike="noStrike" baseline="0">
                <a:solidFill>
                  <a:srgbClr val="000000"/>
                </a:solidFill>
                <a:latin typeface="ＭＳ Ｐ明朝"/>
                <a:ea typeface="ＭＳ Ｐ明朝"/>
              </a:rPr>
              <a:t>旧河北町</a:t>
            </a:r>
          </a:p>
        </xdr:txBody>
      </xdr:sp>
      <xdr:sp macro="" textlink="">
        <xdr:nvSpPr>
          <xdr:cNvPr id="7205" name="Text Box 24"/>
          <xdr:cNvSpPr txBox="1">
            <a:spLocks noChangeArrowheads="1"/>
          </xdr:cNvSpPr>
        </xdr:nvSpPr>
        <xdr:spPr bwMode="auto">
          <a:xfrm>
            <a:off x="326" y="510"/>
            <a:ext cx="52" cy="15"/>
          </a:xfrm>
          <a:prstGeom prst="rect">
            <a:avLst/>
          </a:prstGeom>
          <a:solidFill>
            <a:srgbClr val="FFFFFF"/>
          </a:solidFill>
          <a:ln w="317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18288" tIns="0" rIns="18288" bIns="18288" anchor="b"/>
          <a:lstStyle/>
          <a:p>
            <a:pPr algn="ctr" rtl="0">
              <a:defRPr sz="1000"/>
            </a:pPr>
            <a:r>
              <a:rPr lang="ja-JP" altLang="en-US" sz="800" b="0" i="0" u="none" strike="noStrike" baseline="0">
                <a:solidFill>
                  <a:srgbClr val="000000"/>
                </a:solidFill>
                <a:latin typeface="ＭＳ Ｐ明朝"/>
                <a:ea typeface="ＭＳ Ｐ明朝"/>
              </a:rPr>
              <a:t>旧北上町</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9525</xdr:colOff>
      <xdr:row>5</xdr:row>
      <xdr:rowOff>257175</xdr:rowOff>
    </xdr:from>
    <xdr:to>
      <xdr:col>1</xdr:col>
      <xdr:colOff>609600</xdr:colOff>
      <xdr:row>7</xdr:row>
      <xdr:rowOff>533400</xdr:rowOff>
    </xdr:to>
    <xdr:grpSp>
      <xdr:nvGrpSpPr>
        <xdr:cNvPr id="31257" name="Group 29"/>
        <xdr:cNvGrpSpPr>
          <a:grpSpLocks/>
        </xdr:cNvGrpSpPr>
      </xdr:nvGrpSpPr>
      <xdr:grpSpPr bwMode="auto">
        <a:xfrm>
          <a:off x="266700" y="1371600"/>
          <a:ext cx="600075" cy="1066800"/>
          <a:chOff x="292" y="219"/>
          <a:chExt cx="63" cy="109"/>
        </a:xfrm>
      </xdr:grpSpPr>
      <xdr:sp macro="" textlink="">
        <xdr:nvSpPr>
          <xdr:cNvPr id="8247" name="Text Box 23"/>
          <xdr:cNvSpPr txBox="1">
            <a:spLocks noChangeArrowheads="1"/>
          </xdr:cNvSpPr>
        </xdr:nvSpPr>
        <xdr:spPr bwMode="auto">
          <a:xfrm>
            <a:off x="292" y="219"/>
            <a:ext cx="63" cy="27"/>
          </a:xfrm>
          <a:prstGeom prst="rect">
            <a:avLst/>
          </a:prstGeom>
          <a:solidFill>
            <a:srgbClr val="FFFFFF"/>
          </a:solidFill>
          <a:ln w="317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27432" tIns="18288" rIns="27432" bIns="18288" anchor="ctr"/>
          <a:lstStyle/>
          <a:p>
            <a:pPr algn="ctr" rtl="0">
              <a:defRPr sz="1000"/>
            </a:pPr>
            <a:r>
              <a:rPr lang="ja-JP" altLang="en-US" sz="900" b="0" i="0" u="none" strike="noStrike" baseline="0">
                <a:solidFill>
                  <a:srgbClr val="000000"/>
                </a:solidFill>
                <a:latin typeface="ＭＳ Ｐ明朝"/>
                <a:ea typeface="ＭＳ Ｐ明朝"/>
              </a:rPr>
              <a:t>旧築館町</a:t>
            </a:r>
          </a:p>
        </xdr:txBody>
      </xdr:sp>
      <xdr:sp macro="" textlink="">
        <xdr:nvSpPr>
          <xdr:cNvPr id="8248" name="Text Box 24"/>
          <xdr:cNvSpPr txBox="1">
            <a:spLocks noChangeArrowheads="1"/>
          </xdr:cNvSpPr>
        </xdr:nvSpPr>
        <xdr:spPr bwMode="auto">
          <a:xfrm>
            <a:off x="292" y="246"/>
            <a:ext cx="63" cy="55"/>
          </a:xfrm>
          <a:prstGeom prst="rect">
            <a:avLst/>
          </a:prstGeom>
          <a:solidFill>
            <a:srgbClr val="FFFFFF"/>
          </a:solidFill>
          <a:ln w="317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18288" tIns="18288" rIns="18288" bIns="18288" anchor="ctr"/>
          <a:lstStyle/>
          <a:p>
            <a:pPr algn="ctr" rtl="0">
              <a:defRPr sz="1000"/>
            </a:pPr>
            <a:r>
              <a:rPr lang="ja-JP" altLang="en-US" sz="800" b="0" i="0" u="none" strike="noStrike" baseline="0">
                <a:solidFill>
                  <a:srgbClr val="000000"/>
                </a:solidFill>
                <a:latin typeface="ＭＳ Ｐ明朝"/>
                <a:ea typeface="ＭＳ Ｐ明朝"/>
              </a:rPr>
              <a:t>旧志波姫町</a:t>
            </a:r>
          </a:p>
        </xdr:txBody>
      </xdr:sp>
      <xdr:sp macro="" textlink="">
        <xdr:nvSpPr>
          <xdr:cNvPr id="8249" name="Text Box 25"/>
          <xdr:cNvSpPr txBox="1">
            <a:spLocks noChangeArrowheads="1"/>
          </xdr:cNvSpPr>
        </xdr:nvSpPr>
        <xdr:spPr bwMode="auto">
          <a:xfrm>
            <a:off x="292" y="301"/>
            <a:ext cx="63" cy="27"/>
          </a:xfrm>
          <a:prstGeom prst="rect">
            <a:avLst/>
          </a:prstGeom>
          <a:solidFill>
            <a:srgbClr val="FFFFFF"/>
          </a:solidFill>
          <a:ln w="317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27432" tIns="18288" rIns="27432" bIns="18288" anchor="ctr"/>
          <a:lstStyle/>
          <a:p>
            <a:pPr algn="ctr" rtl="0">
              <a:defRPr sz="1000"/>
            </a:pPr>
            <a:r>
              <a:rPr lang="ja-JP" altLang="en-US" sz="900" b="0" i="0" u="none" strike="noStrike" baseline="0">
                <a:solidFill>
                  <a:srgbClr val="000000"/>
                </a:solidFill>
                <a:latin typeface="ＭＳ Ｐ明朝"/>
                <a:ea typeface="ＭＳ Ｐ明朝"/>
              </a:rPr>
              <a:t>旧若柳町</a:t>
            </a:r>
          </a:p>
        </xdr:txBody>
      </xdr:sp>
    </xdr:grpSp>
    <xdr:clientData/>
  </xdr:twoCellAnchor>
  <xdr:twoCellAnchor>
    <xdr:from>
      <xdr:col>1</xdr:col>
      <xdr:colOff>0</xdr:colOff>
      <xdr:row>12</xdr:row>
      <xdr:rowOff>0</xdr:rowOff>
    </xdr:from>
    <xdr:to>
      <xdr:col>2</xdr:col>
      <xdr:colOff>0</xdr:colOff>
      <xdr:row>13</xdr:row>
      <xdr:rowOff>0</xdr:rowOff>
    </xdr:to>
    <xdr:grpSp>
      <xdr:nvGrpSpPr>
        <xdr:cNvPr id="31258" name="Group 28"/>
        <xdr:cNvGrpSpPr>
          <a:grpSpLocks/>
        </xdr:cNvGrpSpPr>
      </xdr:nvGrpSpPr>
      <xdr:grpSpPr bwMode="auto">
        <a:xfrm>
          <a:off x="257175" y="3505200"/>
          <a:ext cx="609600" cy="533400"/>
          <a:chOff x="393" y="218"/>
          <a:chExt cx="64" cy="54"/>
        </a:xfrm>
      </xdr:grpSpPr>
      <xdr:sp macro="" textlink="">
        <xdr:nvSpPr>
          <xdr:cNvPr id="8245" name="Text Box 26"/>
          <xdr:cNvSpPr txBox="1">
            <a:spLocks noChangeArrowheads="1"/>
          </xdr:cNvSpPr>
        </xdr:nvSpPr>
        <xdr:spPr bwMode="auto">
          <a:xfrm>
            <a:off x="393" y="218"/>
            <a:ext cx="64" cy="27"/>
          </a:xfrm>
          <a:prstGeom prst="rect">
            <a:avLst/>
          </a:prstGeom>
          <a:solidFill>
            <a:srgbClr val="FFFFFF"/>
          </a:solidFill>
          <a:ln w="317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27432" tIns="18288" rIns="27432" bIns="18288" anchor="ctr"/>
          <a:lstStyle/>
          <a:p>
            <a:pPr algn="ctr" rtl="0">
              <a:defRPr sz="1000"/>
            </a:pPr>
            <a:r>
              <a:rPr lang="ja-JP" altLang="en-US" sz="900" b="0" i="0" u="none" strike="noStrike" baseline="0">
                <a:solidFill>
                  <a:srgbClr val="000000"/>
                </a:solidFill>
                <a:latin typeface="ＭＳ Ｐ明朝"/>
                <a:ea typeface="ＭＳ Ｐ明朝"/>
              </a:rPr>
              <a:t>旧一迫町</a:t>
            </a:r>
          </a:p>
        </xdr:txBody>
      </xdr:sp>
      <xdr:sp macro="" textlink="">
        <xdr:nvSpPr>
          <xdr:cNvPr id="8246" name="Text Box 27"/>
          <xdr:cNvSpPr txBox="1">
            <a:spLocks noChangeArrowheads="1"/>
          </xdr:cNvSpPr>
        </xdr:nvSpPr>
        <xdr:spPr bwMode="auto">
          <a:xfrm>
            <a:off x="393" y="245"/>
            <a:ext cx="64" cy="27"/>
          </a:xfrm>
          <a:prstGeom prst="rect">
            <a:avLst/>
          </a:prstGeom>
          <a:solidFill>
            <a:srgbClr val="FFFFFF"/>
          </a:solidFill>
          <a:ln w="317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27432" tIns="18288" rIns="27432" bIns="18288" anchor="ctr"/>
          <a:lstStyle/>
          <a:p>
            <a:pPr algn="ctr" rtl="0">
              <a:defRPr sz="1000"/>
            </a:pPr>
            <a:r>
              <a:rPr lang="ja-JP" altLang="en-US" sz="900" b="0" i="0" u="none" strike="noStrike" baseline="0">
                <a:solidFill>
                  <a:srgbClr val="000000"/>
                </a:solidFill>
                <a:latin typeface="ＭＳ Ｐ明朝"/>
                <a:ea typeface="ＭＳ Ｐ明朝"/>
              </a:rPr>
              <a:t>旧花山村</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P26"/>
  <sheetViews>
    <sheetView zoomScale="55" zoomScaleNormal="55" workbookViewId="0">
      <selection activeCell="B9" sqref="B9"/>
    </sheetView>
  </sheetViews>
  <sheetFormatPr defaultRowHeight="18.75"/>
  <cols>
    <col min="1" max="16" width="9" style="734"/>
    <col min="17" max="16384" width="9" style="733"/>
  </cols>
  <sheetData>
    <row r="6" spans="2:15">
      <c r="B6" s="1212" t="s">
        <v>690</v>
      </c>
      <c r="C6" s="1212"/>
      <c r="D6" s="1212"/>
      <c r="E6" s="1212"/>
      <c r="F6" s="1212"/>
      <c r="G6" s="1212"/>
      <c r="H6" s="1213" t="s">
        <v>593</v>
      </c>
      <c r="I6" s="1214"/>
      <c r="J6" s="1214"/>
      <c r="K6" s="1214"/>
      <c r="L6" s="1214"/>
      <c r="M6" s="1214"/>
      <c r="N6" s="1214"/>
      <c r="O6" s="1215"/>
    </row>
    <row r="7" spans="2:15">
      <c r="B7" s="1212"/>
      <c r="C7" s="1212"/>
      <c r="D7" s="1212"/>
      <c r="E7" s="1212"/>
      <c r="F7" s="1212"/>
      <c r="G7" s="1212"/>
      <c r="H7" s="1216"/>
      <c r="I7" s="1217"/>
      <c r="J7" s="1217"/>
      <c r="K7" s="1217"/>
      <c r="L7" s="1217"/>
      <c r="M7" s="1217"/>
      <c r="N7" s="1217"/>
      <c r="O7" s="1218"/>
    </row>
    <row r="8" spans="2:15">
      <c r="B8" s="1212"/>
      <c r="C8" s="1212"/>
      <c r="D8" s="1212"/>
      <c r="E8" s="1212"/>
      <c r="F8" s="1212"/>
      <c r="G8" s="1212"/>
      <c r="H8" s="1219"/>
      <c r="I8" s="1220"/>
      <c r="J8" s="1220"/>
      <c r="K8" s="1220"/>
      <c r="L8" s="1220"/>
      <c r="M8" s="1220"/>
      <c r="N8" s="1220"/>
      <c r="O8" s="1221"/>
    </row>
    <row r="10" spans="2:15">
      <c r="D10" s="1222"/>
      <c r="E10" s="1222"/>
      <c r="F10" s="1222"/>
      <c r="G10" s="1222"/>
      <c r="H10" s="1222"/>
      <c r="I10" s="1222"/>
      <c r="J10" s="1222"/>
      <c r="K10" s="1222"/>
      <c r="L10" s="1222"/>
      <c r="M10" s="1222"/>
    </row>
    <row r="11" spans="2:15">
      <c r="D11" s="1222"/>
      <c r="E11" s="1222"/>
      <c r="F11" s="1222"/>
      <c r="G11" s="1222"/>
      <c r="H11" s="1222"/>
      <c r="I11" s="1222"/>
      <c r="J11" s="1222"/>
      <c r="K11" s="1222"/>
      <c r="L11" s="1222"/>
      <c r="M11" s="1222"/>
    </row>
    <row r="20" spans="5:15">
      <c r="E20" s="1223"/>
      <c r="F20" s="1223"/>
      <c r="G20" s="1223"/>
      <c r="H20" s="1223"/>
      <c r="I20" s="1223"/>
      <c r="J20" s="1223"/>
      <c r="K20" s="1223"/>
      <c r="L20" s="1223"/>
    </row>
    <row r="21" spans="5:15">
      <c r="E21" s="1223"/>
      <c r="F21" s="1223"/>
      <c r="G21" s="1223"/>
      <c r="H21" s="1223"/>
      <c r="I21" s="1223"/>
      <c r="J21" s="1223"/>
      <c r="K21" s="1223"/>
      <c r="L21" s="1223"/>
    </row>
    <row r="22" spans="5:15" ht="19.5">
      <c r="E22" s="1210" t="s">
        <v>594</v>
      </c>
      <c r="F22" s="1210"/>
      <c r="G22" s="1210"/>
      <c r="H22" s="1210"/>
      <c r="I22" s="1210"/>
      <c r="J22" s="1210"/>
      <c r="K22" s="1210"/>
      <c r="L22" s="1210"/>
    </row>
    <row r="23" spans="5:15" ht="19.5">
      <c r="E23" s="1210" t="s">
        <v>595</v>
      </c>
      <c r="F23" s="1210"/>
      <c r="G23" s="1210"/>
      <c r="H23" s="1210"/>
      <c r="I23" s="1210"/>
      <c r="J23" s="1210"/>
      <c r="K23" s="1210"/>
      <c r="L23" s="1210"/>
    </row>
    <row r="24" spans="5:15" ht="19.5">
      <c r="E24" s="1210" t="s">
        <v>596</v>
      </c>
      <c r="F24" s="1210"/>
      <c r="G24" s="1210"/>
      <c r="H24" s="1210"/>
      <c r="I24" s="1210"/>
      <c r="J24" s="1210"/>
      <c r="K24" s="1210"/>
      <c r="L24" s="1210"/>
    </row>
    <row r="26" spans="5:15" ht="22.5">
      <c r="L26" s="1211" t="s">
        <v>597</v>
      </c>
      <c r="M26" s="1211"/>
      <c r="N26" s="1211"/>
      <c r="O26" s="1211"/>
    </row>
  </sheetData>
  <mergeCells count="8">
    <mergeCell ref="E24:L24"/>
    <mergeCell ref="L26:O26"/>
    <mergeCell ref="B6:G8"/>
    <mergeCell ref="H6:O8"/>
    <mergeCell ref="D10:M11"/>
    <mergeCell ref="E20:L21"/>
    <mergeCell ref="E22:L22"/>
    <mergeCell ref="E23:L23"/>
  </mergeCells>
  <phoneticPr fontId="3"/>
  <pageMargins left="0.25" right="0.25" top="0.75" bottom="0.75" header="0.3" footer="0.3"/>
  <pageSetup paperSize="9" orientation="landscape" horizontalDpi="4294967294"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B38"/>
  <sheetViews>
    <sheetView showGridLines="0" showZeros="0" topLeftCell="A19" zoomScale="95" zoomScaleNormal="95" workbookViewId="0">
      <selection activeCell="E12" sqref="E12"/>
    </sheetView>
  </sheetViews>
  <sheetFormatPr defaultRowHeight="11.25"/>
  <cols>
    <col min="1" max="1" width="5" style="85" customWidth="1"/>
    <col min="2" max="2" width="6.625" style="85" customWidth="1"/>
    <col min="3" max="3" width="6.75" style="85" customWidth="1"/>
    <col min="4" max="4" width="1.625" style="85" customWidth="1"/>
    <col min="5" max="5" width="6.125" style="85" customWidth="1"/>
    <col min="6" max="6" width="8.25" style="85" customWidth="1"/>
    <col min="7" max="7" width="5.625" style="85" customWidth="1"/>
    <col min="8" max="8" width="1.625" style="85" customWidth="1"/>
    <col min="9" max="9" width="6.125" style="85" customWidth="1"/>
    <col min="10" max="10" width="7.625" style="85" customWidth="1"/>
    <col min="11" max="11" width="5.625" style="85" customWidth="1"/>
    <col min="12" max="12" width="1.625" style="85" customWidth="1"/>
    <col min="13" max="13" width="6.125" style="85" customWidth="1"/>
    <col min="14" max="14" width="7.625" style="85" customWidth="1"/>
    <col min="15" max="15" width="5.625" style="85" customWidth="1"/>
    <col min="16" max="16" width="1.625" style="85" customWidth="1"/>
    <col min="17" max="17" width="6.125" style="85" customWidth="1"/>
    <col min="18" max="18" width="7.625" style="85" customWidth="1"/>
    <col min="19" max="19" width="5.625" style="85" customWidth="1"/>
    <col min="20" max="20" width="1.625" style="85" customWidth="1"/>
    <col min="21" max="21" width="6.125" style="85" customWidth="1"/>
    <col min="22" max="22" width="7.625" style="85" customWidth="1"/>
    <col min="23" max="23" width="5.625" style="85" customWidth="1"/>
    <col min="24" max="24" width="1.625" style="85" customWidth="1"/>
    <col min="25" max="25" width="6.125" style="85" customWidth="1"/>
    <col min="26" max="26" width="7.625" style="85" customWidth="1"/>
    <col min="27" max="27" width="0.5" style="85" customWidth="1"/>
    <col min="28" max="28" width="2.375" style="85" customWidth="1"/>
    <col min="29" max="29" width="3" style="85" customWidth="1"/>
    <col min="30" max="30" width="5.875" style="85" customWidth="1"/>
    <col min="31" max="31" width="3.375" style="85" customWidth="1"/>
    <col min="32" max="16384" width="9" style="85"/>
  </cols>
  <sheetData>
    <row r="1" spans="1:28" s="390" customFormat="1" ht="15" customHeight="1">
      <c r="A1" s="1530" t="str">
        <f>市内河!A1</f>
        <v>令和２年</v>
      </c>
      <c r="B1" s="1530"/>
      <c r="C1" s="1012" t="s">
        <v>241</v>
      </c>
      <c r="D1" s="1013"/>
      <c r="E1" s="1534">
        <f>市内河!$D$1</f>
        <v>0</v>
      </c>
      <c r="F1" s="1534"/>
      <c r="G1" s="1535"/>
      <c r="H1" s="1429" t="s">
        <v>254</v>
      </c>
      <c r="I1" s="1429"/>
      <c r="J1" s="1429"/>
      <c r="K1" s="1429"/>
      <c r="L1" s="1505" t="s">
        <v>382</v>
      </c>
      <c r="M1" s="1506"/>
      <c r="N1" s="1625">
        <f>市内河!$N$1</f>
        <v>0</v>
      </c>
      <c r="O1" s="1674"/>
      <c r="P1" s="1429" t="s">
        <v>383</v>
      </c>
      <c r="Q1" s="1429"/>
      <c r="R1" s="1362" t="s">
        <v>297</v>
      </c>
      <c r="S1" s="1349">
        <f>市内河!$R$1</f>
        <v>0</v>
      </c>
      <c r="T1" s="1392"/>
      <c r="U1" s="1500"/>
      <c r="V1" s="1437" t="s">
        <v>385</v>
      </c>
      <c r="W1" s="1360"/>
      <c r="X1" s="1360" t="s">
        <v>386</v>
      </c>
      <c r="Y1" s="1360"/>
      <c r="Z1" s="1360"/>
      <c r="AA1" s="389"/>
    </row>
    <row r="2" spans="1:28" s="390" customFormat="1" ht="17.100000000000001" customHeight="1">
      <c r="A2" s="998">
        <f>市内河!A2</f>
        <v>43862</v>
      </c>
      <c r="B2" s="999" t="s">
        <v>356</v>
      </c>
      <c r="C2" s="1368">
        <f>市内河!C2</f>
        <v>0</v>
      </c>
      <c r="D2" s="1369"/>
      <c r="E2" s="1369"/>
      <c r="F2" s="1369"/>
      <c r="G2" s="1369"/>
      <c r="H2" s="1369">
        <f>市内河!G2</f>
        <v>0</v>
      </c>
      <c r="I2" s="1369"/>
      <c r="J2" s="1369"/>
      <c r="K2" s="1369"/>
      <c r="L2" s="1389">
        <f>市内河!L2</f>
        <v>0</v>
      </c>
      <c r="M2" s="1389"/>
      <c r="N2" s="1389"/>
      <c r="O2" s="1389"/>
      <c r="P2" s="1396">
        <f>市内河!O2</f>
        <v>0</v>
      </c>
      <c r="Q2" s="1396"/>
      <c r="R2" s="1364"/>
      <c r="S2" s="1384"/>
      <c r="T2" s="1384"/>
      <c r="U2" s="1501"/>
      <c r="V2" s="1454">
        <f>市内河!U2</f>
        <v>0</v>
      </c>
      <c r="W2" s="1455"/>
      <c r="X2" s="1673">
        <f>市内河!W2</f>
        <v>0</v>
      </c>
      <c r="Y2" s="1673"/>
      <c r="Z2" s="1673"/>
      <c r="AA2" s="389"/>
      <c r="AB2" s="384"/>
    </row>
    <row r="3" spans="1:28" s="390" customFormat="1" ht="15" customHeight="1">
      <c r="A3" s="1367" t="s">
        <v>201</v>
      </c>
      <c r="B3" s="1367"/>
      <c r="C3" s="1370"/>
      <c r="D3" s="1371"/>
      <c r="E3" s="1371"/>
      <c r="F3" s="1371"/>
      <c r="G3" s="1371"/>
      <c r="H3" s="1371"/>
      <c r="I3" s="1371"/>
      <c r="J3" s="1371"/>
      <c r="K3" s="1533"/>
      <c r="L3" s="1389"/>
      <c r="M3" s="1389"/>
      <c r="N3" s="1389"/>
      <c r="O3" s="1389"/>
      <c r="P3" s="1396"/>
      <c r="Q3" s="1396"/>
      <c r="R3" s="1014" t="s">
        <v>103</v>
      </c>
      <c r="S3" s="1677">
        <f>SUM(F31,J31,N31,R31,V31,Z31)</f>
        <v>0</v>
      </c>
      <c r="T3" s="1678"/>
      <c r="U3" s="1678"/>
      <c r="V3" s="1429" t="s">
        <v>384</v>
      </c>
      <c r="W3" s="1429"/>
      <c r="X3" s="1429"/>
      <c r="Y3" s="1429"/>
      <c r="Z3" s="1448"/>
    </row>
    <row r="4" spans="1:28" s="390" customFormat="1" ht="15" customHeight="1">
      <c r="A4" s="1008"/>
      <c r="B4" s="1008"/>
      <c r="C4" s="1002" t="s">
        <v>274</v>
      </c>
      <c r="D4" s="1507">
        <f>市内河!D4</f>
        <v>0</v>
      </c>
      <c r="E4" s="1508"/>
      <c r="F4" s="1508"/>
      <c r="G4" s="1508"/>
      <c r="H4" s="1508"/>
      <c r="I4" s="1508"/>
      <c r="J4" s="1509"/>
      <c r="K4" s="1510" t="s">
        <v>118</v>
      </c>
      <c r="L4" s="1585"/>
      <c r="M4" s="1566">
        <f>市内河!N4</f>
        <v>0</v>
      </c>
      <c r="N4" s="1566"/>
      <c r="O4" s="1567"/>
      <c r="P4" s="1675" t="s">
        <v>353</v>
      </c>
      <c r="Q4" s="1682"/>
      <c r="R4" s="1676"/>
      <c r="S4" s="1675" t="s">
        <v>354</v>
      </c>
      <c r="T4" s="1676"/>
      <c r="U4" s="1676"/>
      <c r="V4" s="1407">
        <f>市内河!U4</f>
        <v>0</v>
      </c>
      <c r="W4" s="1449"/>
      <c r="X4" s="1449"/>
      <c r="Y4" s="1449"/>
      <c r="Z4" s="1450"/>
      <c r="AB4" s="386">
        <v>7</v>
      </c>
    </row>
    <row r="5" spans="1:28" s="390" customFormat="1" ht="15" customHeight="1">
      <c r="A5" s="1009"/>
      <c r="B5" s="1009"/>
      <c r="C5" s="1005" t="s">
        <v>346</v>
      </c>
      <c r="D5" s="1382">
        <f>市内河!D5</f>
        <v>0</v>
      </c>
      <c r="E5" s="1382"/>
      <c r="F5" s="1513"/>
      <c r="G5" s="1010" t="s">
        <v>360</v>
      </c>
      <c r="H5" s="1380">
        <f>市内河!H5</f>
        <v>0</v>
      </c>
      <c r="I5" s="1511"/>
      <c r="J5" s="1512"/>
      <c r="K5" s="1420" t="s">
        <v>119</v>
      </c>
      <c r="L5" s="1420"/>
      <c r="M5" s="1491">
        <f>市内河!N5</f>
        <v>0</v>
      </c>
      <c r="N5" s="1492"/>
      <c r="O5" s="1493"/>
      <c r="P5" s="1515"/>
      <c r="Q5" s="1516"/>
      <c r="R5" s="1517"/>
      <c r="S5" s="1456"/>
      <c r="T5" s="1518"/>
      <c r="U5" s="1518"/>
      <c r="V5" s="1407"/>
      <c r="W5" s="1452"/>
      <c r="X5" s="1452"/>
      <c r="Y5" s="1452"/>
      <c r="Z5" s="1450"/>
    </row>
    <row r="6" spans="1:28" ht="18" customHeight="1">
      <c r="A6" s="170" t="s">
        <v>2</v>
      </c>
      <c r="B6" s="169"/>
      <c r="C6" s="296" t="s">
        <v>193</v>
      </c>
      <c r="D6" s="1286" t="s">
        <v>3</v>
      </c>
      <c r="E6" s="1485"/>
      <c r="F6" s="349" t="s">
        <v>122</v>
      </c>
      <c r="G6" s="295" t="s">
        <v>337</v>
      </c>
      <c r="H6" s="1286" t="s">
        <v>3</v>
      </c>
      <c r="I6" s="1485"/>
      <c r="J6" s="349" t="s">
        <v>122</v>
      </c>
      <c r="K6" s="295" t="s">
        <v>338</v>
      </c>
      <c r="L6" s="1305" t="s">
        <v>3</v>
      </c>
      <c r="M6" s="1489"/>
      <c r="N6" s="349" t="s">
        <v>122</v>
      </c>
      <c r="O6" s="286" t="s">
        <v>340</v>
      </c>
      <c r="P6" s="1305" t="s">
        <v>3</v>
      </c>
      <c r="Q6" s="1489"/>
      <c r="R6" s="349" t="s">
        <v>122</v>
      </c>
      <c r="S6" s="286" t="s">
        <v>273</v>
      </c>
      <c r="T6" s="1305" t="s">
        <v>3</v>
      </c>
      <c r="U6" s="1489"/>
      <c r="V6" s="349" t="s">
        <v>122</v>
      </c>
      <c r="W6" s="295" t="s">
        <v>4</v>
      </c>
      <c r="X6" s="1286" t="s">
        <v>3</v>
      </c>
      <c r="Y6" s="1485"/>
      <c r="Z6" s="349" t="s">
        <v>122</v>
      </c>
      <c r="AB6" s="1418" t="s">
        <v>336</v>
      </c>
    </row>
    <row r="7" spans="1:28" ht="15.6" customHeight="1">
      <c r="A7" s="1686" t="s">
        <v>247</v>
      </c>
      <c r="B7" s="1684" t="s">
        <v>546</v>
      </c>
      <c r="C7" s="541" t="s">
        <v>202</v>
      </c>
      <c r="D7" s="54" t="s">
        <v>11</v>
      </c>
      <c r="E7" s="152">
        <v>2100</v>
      </c>
      <c r="F7" s="741"/>
      <c r="G7" s="1672" t="s">
        <v>107</v>
      </c>
      <c r="H7" s="1691"/>
      <c r="I7" s="1541">
        <v>1300</v>
      </c>
      <c r="J7" s="1650"/>
      <c r="K7" s="1672" t="s">
        <v>107</v>
      </c>
      <c r="L7" s="1668"/>
      <c r="M7" s="1541">
        <v>1700</v>
      </c>
      <c r="N7" s="1679"/>
      <c r="O7" s="1681" t="s">
        <v>107</v>
      </c>
      <c r="P7" s="687"/>
      <c r="Q7" s="721"/>
      <c r="R7" s="554"/>
      <c r="S7" s="1672" t="s">
        <v>107</v>
      </c>
      <c r="T7" s="1063"/>
      <c r="U7" s="1062"/>
      <c r="V7" s="1064"/>
      <c r="W7" s="1658" t="s">
        <v>370</v>
      </c>
      <c r="X7" s="1664"/>
      <c r="Y7" s="1661">
        <v>7100</v>
      </c>
      <c r="Z7" s="1669"/>
      <c r="AA7" s="87"/>
      <c r="AB7" s="1418"/>
    </row>
    <row r="8" spans="1:28" ht="15.6" customHeight="1">
      <c r="A8" s="1550"/>
      <c r="B8" s="1548"/>
      <c r="C8" s="541" t="s">
        <v>369</v>
      </c>
      <c r="D8" s="54" t="s">
        <v>11</v>
      </c>
      <c r="E8" s="152">
        <v>1900</v>
      </c>
      <c r="F8" s="741"/>
      <c r="G8" s="1481"/>
      <c r="H8" s="1691"/>
      <c r="I8" s="1542"/>
      <c r="J8" s="1689"/>
      <c r="K8" s="1481"/>
      <c r="L8" s="1668"/>
      <c r="M8" s="1542"/>
      <c r="N8" s="1680"/>
      <c r="O8" s="1481"/>
      <c r="P8" s="688"/>
      <c r="Q8" s="690"/>
      <c r="R8" s="992"/>
      <c r="S8" s="1481"/>
      <c r="T8" s="1061"/>
      <c r="U8" s="1066"/>
      <c r="V8" s="1065"/>
      <c r="W8" s="1659"/>
      <c r="X8" s="1665"/>
      <c r="Y8" s="1662"/>
      <c r="Z8" s="1670"/>
      <c r="AA8" s="87"/>
      <c r="AB8" s="1418"/>
    </row>
    <row r="9" spans="1:28" ht="15.6" customHeight="1">
      <c r="A9" s="1550"/>
      <c r="B9" s="1548"/>
      <c r="C9" s="541" t="s">
        <v>25</v>
      </c>
      <c r="D9" s="54" t="s">
        <v>11</v>
      </c>
      <c r="E9" s="152">
        <v>3000</v>
      </c>
      <c r="F9" s="741"/>
      <c r="G9" s="1481"/>
      <c r="H9" s="1691"/>
      <c r="I9" s="1542"/>
      <c r="J9" s="1689"/>
      <c r="K9" s="1481"/>
      <c r="L9" s="1668"/>
      <c r="M9" s="1542"/>
      <c r="N9" s="1680"/>
      <c r="O9" s="1481"/>
      <c r="P9" s="688"/>
      <c r="Q9" s="690"/>
      <c r="R9" s="992"/>
      <c r="S9" s="1481"/>
      <c r="T9" s="1061"/>
      <c r="U9" s="1066"/>
      <c r="V9" s="1065"/>
      <c r="W9" s="1659"/>
      <c r="X9" s="1665"/>
      <c r="Y9" s="1662"/>
      <c r="Z9" s="1670"/>
      <c r="AA9" s="86"/>
      <c r="AB9" s="1418"/>
    </row>
    <row r="10" spans="1:28" ht="15.6" customHeight="1">
      <c r="A10" s="1550"/>
      <c r="B10" s="1548"/>
      <c r="C10" s="541" t="s">
        <v>624</v>
      </c>
      <c r="D10" s="54" t="s">
        <v>11</v>
      </c>
      <c r="E10" s="152">
        <v>3400</v>
      </c>
      <c r="F10" s="741"/>
      <c r="G10" s="1481"/>
      <c r="H10" s="1691"/>
      <c r="I10" s="1542"/>
      <c r="J10" s="1689"/>
      <c r="K10" s="1481"/>
      <c r="L10" s="1668"/>
      <c r="M10" s="1542"/>
      <c r="N10" s="1680"/>
      <c r="O10" s="1481"/>
      <c r="P10" s="688"/>
      <c r="Q10" s="690"/>
      <c r="R10" s="992"/>
      <c r="S10" s="1481"/>
      <c r="T10" s="1061"/>
      <c r="U10" s="1066"/>
      <c r="V10" s="1065"/>
      <c r="W10" s="1659"/>
      <c r="X10" s="1665"/>
      <c r="Y10" s="1662"/>
      <c r="Z10" s="1670"/>
      <c r="AA10" s="87"/>
      <c r="AB10" s="1418"/>
    </row>
    <row r="11" spans="1:28" ht="15.6" customHeight="1">
      <c r="A11" s="1550"/>
      <c r="B11" s="1548"/>
      <c r="C11" s="541" t="s">
        <v>26</v>
      </c>
      <c r="D11" s="54" t="s">
        <v>11</v>
      </c>
      <c r="E11" s="152">
        <v>2750</v>
      </c>
      <c r="F11" s="741"/>
      <c r="G11" s="1481"/>
      <c r="H11" s="1691"/>
      <c r="I11" s="1542"/>
      <c r="J11" s="1689"/>
      <c r="K11" s="1481"/>
      <c r="L11" s="1668"/>
      <c r="M11" s="1542"/>
      <c r="N11" s="1680"/>
      <c r="O11" s="1481"/>
      <c r="P11" s="723" t="s">
        <v>577</v>
      </c>
      <c r="Q11" s="690"/>
      <c r="R11" s="992"/>
      <c r="S11" s="1481"/>
      <c r="T11" s="723" t="s">
        <v>645</v>
      </c>
      <c r="U11" s="1066"/>
      <c r="V11" s="1065"/>
      <c r="W11" s="1659"/>
      <c r="X11" s="1665"/>
      <c r="Y11" s="1662"/>
      <c r="Z11" s="1670"/>
      <c r="AA11" s="87"/>
      <c r="AB11" s="1418"/>
    </row>
    <row r="12" spans="1:28" ht="15.6" customHeight="1">
      <c r="A12" s="1550"/>
      <c r="B12" s="1548"/>
      <c r="C12" s="541" t="s">
        <v>625</v>
      </c>
      <c r="D12" s="54" t="s">
        <v>11</v>
      </c>
      <c r="E12" s="152">
        <v>3150</v>
      </c>
      <c r="F12" s="741"/>
      <c r="G12" s="1481"/>
      <c r="H12" s="1691"/>
      <c r="I12" s="1542"/>
      <c r="J12" s="1689"/>
      <c r="K12" s="1481"/>
      <c r="L12" s="1668"/>
      <c r="M12" s="1542"/>
      <c r="N12" s="1680"/>
      <c r="O12" s="1481"/>
      <c r="P12" s="688"/>
      <c r="Q12" s="690"/>
      <c r="R12" s="992"/>
      <c r="S12" s="1481"/>
      <c r="T12" s="1061"/>
      <c r="U12" s="1066"/>
      <c r="V12" s="1065"/>
      <c r="W12" s="1659"/>
      <c r="X12" s="1665"/>
      <c r="Y12" s="1662"/>
      <c r="Z12" s="1670"/>
      <c r="AA12" s="86"/>
      <c r="AB12" s="1418"/>
    </row>
    <row r="13" spans="1:28" ht="15.6" customHeight="1">
      <c r="A13" s="1550"/>
      <c r="B13" s="1548"/>
      <c r="C13" s="541" t="s">
        <v>27</v>
      </c>
      <c r="D13" s="54" t="s">
        <v>11</v>
      </c>
      <c r="E13" s="152">
        <v>2750</v>
      </c>
      <c r="F13" s="741"/>
      <c r="G13" s="1481"/>
      <c r="H13" s="1691"/>
      <c r="I13" s="1542"/>
      <c r="J13" s="1689"/>
      <c r="K13" s="1481"/>
      <c r="L13" s="1668"/>
      <c r="M13" s="1542"/>
      <c r="N13" s="1680"/>
      <c r="O13" s="1481"/>
      <c r="P13" s="688"/>
      <c r="Q13" s="690"/>
      <c r="R13" s="992"/>
      <c r="S13" s="1481"/>
      <c r="T13" s="1061"/>
      <c r="U13" s="1066"/>
      <c r="V13" s="1065"/>
      <c r="W13" s="1659"/>
      <c r="X13" s="1665"/>
      <c r="Y13" s="1662"/>
      <c r="Z13" s="1670"/>
      <c r="AB13" s="1418"/>
    </row>
    <row r="14" spans="1:28" ht="15.6" customHeight="1">
      <c r="A14" s="1550"/>
      <c r="B14" s="1548"/>
      <c r="C14" s="541" t="s">
        <v>414</v>
      </c>
      <c r="D14" s="54" t="s">
        <v>11</v>
      </c>
      <c r="E14" s="152">
        <v>1700</v>
      </c>
      <c r="F14" s="741"/>
      <c r="G14" s="1481"/>
      <c r="H14" s="1691"/>
      <c r="I14" s="1542"/>
      <c r="J14" s="1689"/>
      <c r="K14" s="1481"/>
      <c r="L14" s="1668"/>
      <c r="M14" s="1542"/>
      <c r="N14" s="1680"/>
      <c r="O14" s="1481"/>
      <c r="P14" s="688"/>
      <c r="Q14" s="690"/>
      <c r="R14" s="992"/>
      <c r="S14" s="1481"/>
      <c r="T14" s="1061"/>
      <c r="U14" s="1066"/>
      <c r="V14" s="1065"/>
      <c r="W14" s="1659"/>
      <c r="X14" s="1665"/>
      <c r="Y14" s="1662"/>
      <c r="Z14" s="1670"/>
      <c r="AB14" s="1418"/>
    </row>
    <row r="15" spans="1:28" ht="15.6" customHeight="1">
      <c r="A15" s="1550"/>
      <c r="B15" s="1548"/>
      <c r="C15" s="541" t="s">
        <v>626</v>
      </c>
      <c r="D15" s="54" t="s">
        <v>11</v>
      </c>
      <c r="E15" s="152">
        <v>1950</v>
      </c>
      <c r="F15" s="741"/>
      <c r="G15" s="1481"/>
      <c r="H15" s="1691"/>
      <c r="I15" s="1542"/>
      <c r="J15" s="1690"/>
      <c r="K15" s="1481"/>
      <c r="L15" s="1668"/>
      <c r="M15" s="1542"/>
      <c r="N15" s="1680"/>
      <c r="O15" s="1481"/>
      <c r="P15" s="689"/>
      <c r="Q15" s="722"/>
      <c r="R15" s="993"/>
      <c r="S15" s="1481"/>
      <c r="T15" s="1060"/>
      <c r="U15" s="1067"/>
      <c r="V15" s="993"/>
      <c r="W15" s="1659"/>
      <c r="X15" s="1665"/>
      <c r="Y15" s="1662"/>
      <c r="Z15" s="1670"/>
      <c r="AB15" s="1418"/>
    </row>
    <row r="16" spans="1:28" ht="15.6" customHeight="1">
      <c r="A16" s="1550"/>
      <c r="B16" s="1684" t="s">
        <v>249</v>
      </c>
      <c r="C16" s="541" t="s">
        <v>28</v>
      </c>
      <c r="D16" s="542" t="s">
        <v>11</v>
      </c>
      <c r="E16" s="152">
        <v>1950</v>
      </c>
      <c r="F16" s="741"/>
      <c r="G16" s="892" t="s">
        <v>116</v>
      </c>
      <c r="H16" s="893"/>
      <c r="I16" s="797"/>
      <c r="J16" s="473"/>
      <c r="K16" s="520" t="s">
        <v>390</v>
      </c>
      <c r="L16" s="1025" t="s">
        <v>598</v>
      </c>
      <c r="M16" s="518"/>
      <c r="N16" s="344"/>
      <c r="O16" s="780"/>
      <c r="P16" s="808"/>
      <c r="Q16" s="780"/>
      <c r="R16" s="904"/>
      <c r="S16" s="912"/>
      <c r="T16" s="913"/>
      <c r="U16" s="797"/>
      <c r="V16" s="904"/>
      <c r="W16" s="1659"/>
      <c r="X16" s="1665"/>
      <c r="Y16" s="1662"/>
      <c r="Z16" s="1670"/>
      <c r="AB16" s="1418"/>
    </row>
    <row r="17" spans="1:28" ht="15.6" customHeight="1">
      <c r="A17" s="1550"/>
      <c r="B17" s="1684"/>
      <c r="C17" s="541" t="s">
        <v>29</v>
      </c>
      <c r="D17" s="542" t="s">
        <v>9</v>
      </c>
      <c r="E17" s="152">
        <v>800</v>
      </c>
      <c r="F17" s="741"/>
      <c r="G17" s="894" t="s">
        <v>116</v>
      </c>
      <c r="H17" s="895"/>
      <c r="I17" s="780"/>
      <c r="J17" s="101"/>
      <c r="K17" s="902"/>
      <c r="L17" s="903"/>
      <c r="M17" s="780"/>
      <c r="N17" s="904"/>
      <c r="O17" s="780"/>
      <c r="P17" s="808"/>
      <c r="Q17" s="780"/>
      <c r="R17" s="904"/>
      <c r="S17" s="902"/>
      <c r="T17" s="808"/>
      <c r="U17" s="780"/>
      <c r="V17" s="904"/>
      <c r="W17" s="1659"/>
      <c r="X17" s="1665"/>
      <c r="Y17" s="1662"/>
      <c r="Z17" s="1670"/>
      <c r="AB17" s="1418"/>
    </row>
    <row r="18" spans="1:28" ht="15.6" customHeight="1">
      <c r="A18" s="1550"/>
      <c r="B18" s="1684"/>
      <c r="C18" s="541" t="s">
        <v>30</v>
      </c>
      <c r="D18" s="542" t="s">
        <v>9</v>
      </c>
      <c r="E18" s="152">
        <v>1100</v>
      </c>
      <c r="F18" s="741"/>
      <c r="G18" s="894" t="s">
        <v>116</v>
      </c>
      <c r="H18" s="895"/>
      <c r="I18" s="780"/>
      <c r="J18" s="101"/>
      <c r="K18" s="905"/>
      <c r="L18" s="903"/>
      <c r="M18" s="780"/>
      <c r="N18" s="904"/>
      <c r="O18" s="906"/>
      <c r="P18" s="808"/>
      <c r="Q18" s="780"/>
      <c r="R18" s="904"/>
      <c r="S18" s="905"/>
      <c r="T18" s="808"/>
      <c r="U18" s="780"/>
      <c r="V18" s="904"/>
      <c r="W18" s="1659"/>
      <c r="X18" s="1665"/>
      <c r="Y18" s="1662"/>
      <c r="Z18" s="1670"/>
      <c r="AB18" s="1418"/>
    </row>
    <row r="19" spans="1:28" ht="15.6" customHeight="1">
      <c r="A19" s="1550"/>
      <c r="B19" s="1684"/>
      <c r="C19" s="541" t="s">
        <v>31</v>
      </c>
      <c r="D19" s="542" t="s">
        <v>9</v>
      </c>
      <c r="E19" s="152">
        <v>1450</v>
      </c>
      <c r="F19" s="741"/>
      <c r="G19" s="894" t="s">
        <v>116</v>
      </c>
      <c r="H19" s="895"/>
      <c r="I19" s="780"/>
      <c r="J19" s="101"/>
      <c r="K19" s="902"/>
      <c r="L19" s="808"/>
      <c r="M19" s="780"/>
      <c r="N19" s="904"/>
      <c r="O19" s="780"/>
      <c r="P19" s="808"/>
      <c r="Q19" s="780"/>
      <c r="R19" s="904"/>
      <c r="S19" s="902"/>
      <c r="T19" s="808"/>
      <c r="U19" s="780"/>
      <c r="V19" s="904"/>
      <c r="W19" s="1659"/>
      <c r="X19" s="1665"/>
      <c r="Y19" s="1662"/>
      <c r="Z19" s="1670"/>
      <c r="AA19" s="90"/>
      <c r="AB19" s="1418"/>
    </row>
    <row r="20" spans="1:28" ht="15.6" customHeight="1">
      <c r="A20" s="1550"/>
      <c r="B20" s="1687"/>
      <c r="C20" s="517" t="s">
        <v>34</v>
      </c>
      <c r="D20" s="542" t="s">
        <v>9</v>
      </c>
      <c r="E20" s="152">
        <v>2050</v>
      </c>
      <c r="F20" s="741"/>
      <c r="G20" s="894" t="s">
        <v>116</v>
      </c>
      <c r="H20" s="895"/>
      <c r="I20" s="780"/>
      <c r="J20" s="101"/>
      <c r="K20" s="902"/>
      <c r="L20" s="808"/>
      <c r="M20" s="780"/>
      <c r="N20" s="904"/>
      <c r="O20" s="780"/>
      <c r="P20" s="808"/>
      <c r="Q20" s="780"/>
      <c r="R20" s="904"/>
      <c r="S20" s="907"/>
      <c r="T20" s="808"/>
      <c r="U20" s="780"/>
      <c r="V20" s="904"/>
      <c r="W20" s="1659"/>
      <c r="X20" s="1665"/>
      <c r="Y20" s="1662"/>
      <c r="Z20" s="1670"/>
      <c r="AA20" s="90"/>
      <c r="AB20" s="1656"/>
    </row>
    <row r="21" spans="1:28" ht="19.5" customHeight="1">
      <c r="A21" s="1550"/>
      <c r="B21" s="1688"/>
      <c r="C21" s="517" t="s">
        <v>301</v>
      </c>
      <c r="D21" s="542" t="s">
        <v>9</v>
      </c>
      <c r="E21" s="152">
        <v>900</v>
      </c>
      <c r="F21" s="741"/>
      <c r="G21" s="894"/>
      <c r="H21" s="896"/>
      <c r="I21" s="897"/>
      <c r="J21" s="101"/>
      <c r="K21" s="908"/>
      <c r="L21" s="903"/>
      <c r="M21" s="897"/>
      <c r="N21" s="904"/>
      <c r="O21" s="897"/>
      <c r="P21" s="903"/>
      <c r="Q21" s="897"/>
      <c r="R21" s="904"/>
      <c r="S21" s="908"/>
      <c r="T21" s="903"/>
      <c r="U21" s="897"/>
      <c r="V21" s="904"/>
      <c r="W21" s="1659"/>
      <c r="X21" s="1665"/>
      <c r="Y21" s="1662"/>
      <c r="Z21" s="1670"/>
      <c r="AB21" s="1656"/>
    </row>
    <row r="22" spans="1:28" ht="15.6" customHeight="1">
      <c r="A22" s="1550"/>
      <c r="B22" s="238" t="s">
        <v>388</v>
      </c>
      <c r="C22" s="528" t="s">
        <v>35</v>
      </c>
      <c r="D22" s="54" t="s">
        <v>9</v>
      </c>
      <c r="E22" s="152">
        <v>1550</v>
      </c>
      <c r="F22" s="741"/>
      <c r="G22" s="898" t="s">
        <v>116</v>
      </c>
      <c r="H22" s="899"/>
      <c r="I22" s="776"/>
      <c r="J22" s="101"/>
      <c r="K22" s="774"/>
      <c r="L22" s="775"/>
      <c r="M22" s="776"/>
      <c r="N22" s="904"/>
      <c r="O22" s="776"/>
      <c r="P22" s="775"/>
      <c r="Q22" s="776"/>
      <c r="R22" s="904"/>
      <c r="S22" s="774"/>
      <c r="T22" s="775"/>
      <c r="U22" s="776"/>
      <c r="V22" s="904"/>
      <c r="W22" s="1659"/>
      <c r="X22" s="1665"/>
      <c r="Y22" s="1662"/>
      <c r="Z22" s="1670"/>
      <c r="AB22" s="1656"/>
    </row>
    <row r="23" spans="1:28" ht="15.6" customHeight="1">
      <c r="A23" s="1550"/>
      <c r="B23" s="1547" t="s">
        <v>250</v>
      </c>
      <c r="C23" s="528" t="s">
        <v>38</v>
      </c>
      <c r="D23" s="54" t="s">
        <v>9</v>
      </c>
      <c r="E23" s="152">
        <v>400</v>
      </c>
      <c r="F23" s="741"/>
      <c r="G23" s="898"/>
      <c r="H23" s="899"/>
      <c r="I23" s="776"/>
      <c r="J23" s="101"/>
      <c r="K23" s="800" t="s">
        <v>116</v>
      </c>
      <c r="L23" s="775"/>
      <c r="M23" s="776"/>
      <c r="N23" s="909"/>
      <c r="O23" s="776"/>
      <c r="P23" s="775"/>
      <c r="Q23" s="776"/>
      <c r="R23" s="910"/>
      <c r="S23" s="774"/>
      <c r="T23" s="775"/>
      <c r="U23" s="776"/>
      <c r="V23" s="911"/>
      <c r="W23" s="1659"/>
      <c r="X23" s="1665"/>
      <c r="Y23" s="1662"/>
      <c r="Z23" s="1670"/>
      <c r="AB23" s="1657"/>
    </row>
    <row r="24" spans="1:28" ht="15.6" customHeight="1">
      <c r="A24" s="1550"/>
      <c r="B24" s="1547"/>
      <c r="C24" s="528" t="s">
        <v>39</v>
      </c>
      <c r="D24" s="54" t="s">
        <v>9</v>
      </c>
      <c r="E24" s="152">
        <v>400</v>
      </c>
      <c r="F24" s="741"/>
      <c r="G24" s="898" t="s">
        <v>116</v>
      </c>
      <c r="H24" s="899"/>
      <c r="I24" s="776"/>
      <c r="J24" s="101"/>
      <c r="K24" s="774"/>
      <c r="L24" s="775"/>
      <c r="M24" s="776"/>
      <c r="N24" s="909"/>
      <c r="O24" s="776"/>
      <c r="P24" s="775"/>
      <c r="Q24" s="776"/>
      <c r="R24" s="910"/>
      <c r="S24" s="774"/>
      <c r="T24" s="775"/>
      <c r="U24" s="776"/>
      <c r="V24" s="911"/>
      <c r="W24" s="1659"/>
      <c r="X24" s="1665"/>
      <c r="Y24" s="1662"/>
      <c r="Z24" s="1670"/>
      <c r="AB24" s="1657"/>
    </row>
    <row r="25" spans="1:28" ht="15.6" customHeight="1">
      <c r="A25" s="1550"/>
      <c r="B25" s="225" t="s">
        <v>389</v>
      </c>
      <c r="C25" s="1646" t="s">
        <v>469</v>
      </c>
      <c r="D25" s="1519" t="s">
        <v>11</v>
      </c>
      <c r="E25" s="1502">
        <v>1750</v>
      </c>
      <c r="F25" s="1650"/>
      <c r="G25" s="898" t="s">
        <v>116</v>
      </c>
      <c r="H25" s="899"/>
      <c r="I25" s="776"/>
      <c r="J25" s="101"/>
      <c r="K25" s="1654" t="s">
        <v>498</v>
      </c>
      <c r="L25" s="1667" t="s">
        <v>125</v>
      </c>
      <c r="M25" s="1542">
        <v>250</v>
      </c>
      <c r="N25" s="1652"/>
      <c r="O25" s="776"/>
      <c r="P25" s="775"/>
      <c r="Q25" s="776"/>
      <c r="R25" s="904"/>
      <c r="S25" s="774"/>
      <c r="T25" s="775"/>
      <c r="U25" s="776"/>
      <c r="V25" s="904"/>
      <c r="W25" s="1659"/>
      <c r="X25" s="1665"/>
      <c r="Y25" s="1662"/>
      <c r="Z25" s="1670"/>
      <c r="AB25" s="1657"/>
    </row>
    <row r="26" spans="1:28" ht="15.6" customHeight="1">
      <c r="A26" s="336" t="s">
        <v>36</v>
      </c>
      <c r="B26" s="225" t="s">
        <v>37</v>
      </c>
      <c r="C26" s="1647"/>
      <c r="D26" s="1648"/>
      <c r="E26" s="1649"/>
      <c r="F26" s="1651"/>
      <c r="G26" s="898" t="s">
        <v>116</v>
      </c>
      <c r="H26" s="899"/>
      <c r="I26" s="776"/>
      <c r="J26" s="101"/>
      <c r="K26" s="1655"/>
      <c r="L26" s="1668"/>
      <c r="M26" s="1542"/>
      <c r="N26" s="1653"/>
      <c r="O26" s="776"/>
      <c r="P26" s="775"/>
      <c r="Q26" s="776"/>
      <c r="R26" s="910"/>
      <c r="S26" s="774"/>
      <c r="T26" s="775"/>
      <c r="U26" s="776"/>
      <c r="V26" s="911"/>
      <c r="W26" s="1659"/>
      <c r="X26" s="1665"/>
      <c r="Y26" s="1662"/>
      <c r="Z26" s="1670"/>
      <c r="AB26" s="1657"/>
    </row>
    <row r="27" spans="1:28" ht="15.6" customHeight="1">
      <c r="A27" s="1549" t="s">
        <v>242</v>
      </c>
      <c r="B27" s="1684" t="s">
        <v>251</v>
      </c>
      <c r="C27" s="541" t="s">
        <v>32</v>
      </c>
      <c r="D27" s="542" t="s">
        <v>9</v>
      </c>
      <c r="E27" s="152">
        <v>1800</v>
      </c>
      <c r="F27" s="741"/>
      <c r="G27" s="898" t="s">
        <v>116</v>
      </c>
      <c r="H27" s="899"/>
      <c r="I27" s="776"/>
      <c r="J27" s="101"/>
      <c r="K27" s="902"/>
      <c r="L27" s="913"/>
      <c r="M27" s="797"/>
      <c r="N27" s="904"/>
      <c r="O27" s="776"/>
      <c r="P27" s="775"/>
      <c r="Q27" s="776"/>
      <c r="R27" s="910"/>
      <c r="S27" s="774"/>
      <c r="T27" s="775"/>
      <c r="U27" s="776"/>
      <c r="V27" s="911"/>
      <c r="W27" s="1659"/>
      <c r="X27" s="1665"/>
      <c r="Y27" s="1662"/>
      <c r="Z27" s="1670"/>
      <c r="AB27" s="1657"/>
    </row>
    <row r="28" spans="1:28" ht="15.6" customHeight="1">
      <c r="A28" s="1549"/>
      <c r="B28" s="1684"/>
      <c r="C28" s="541" t="s">
        <v>33</v>
      </c>
      <c r="D28" s="542" t="s">
        <v>9</v>
      </c>
      <c r="E28" s="152">
        <v>4450</v>
      </c>
      <c r="F28" s="741"/>
      <c r="G28" s="894"/>
      <c r="H28" s="895"/>
      <c r="I28" s="780"/>
      <c r="J28" s="101"/>
      <c r="K28" s="902"/>
      <c r="L28" s="808"/>
      <c r="M28" s="780"/>
      <c r="N28" s="904"/>
      <c r="O28" s="780"/>
      <c r="P28" s="808"/>
      <c r="Q28" s="780"/>
      <c r="R28" s="904"/>
      <c r="S28" s="902"/>
      <c r="T28" s="808"/>
      <c r="U28" s="780"/>
      <c r="V28" s="904"/>
      <c r="W28" s="1659"/>
      <c r="X28" s="1665"/>
      <c r="Y28" s="1662"/>
      <c r="Z28" s="1670"/>
      <c r="AB28" s="1657"/>
    </row>
    <row r="29" spans="1:28" ht="15.6" customHeight="1">
      <c r="A29" s="1549"/>
      <c r="B29" s="1684" t="s">
        <v>252</v>
      </c>
      <c r="C29" s="541" t="s">
        <v>630</v>
      </c>
      <c r="D29" s="542" t="s">
        <v>9</v>
      </c>
      <c r="E29" s="152">
        <v>1800</v>
      </c>
      <c r="F29" s="741"/>
      <c r="G29" s="894"/>
      <c r="H29" s="895"/>
      <c r="I29" s="780"/>
      <c r="J29" s="101"/>
      <c r="K29" s="902"/>
      <c r="L29" s="808"/>
      <c r="M29" s="780"/>
      <c r="N29" s="904"/>
      <c r="O29" s="780"/>
      <c r="P29" s="808"/>
      <c r="Q29" s="780"/>
      <c r="R29" s="904"/>
      <c r="S29" s="902"/>
      <c r="T29" s="808"/>
      <c r="U29" s="780"/>
      <c r="V29" s="904"/>
      <c r="W29" s="1659"/>
      <c r="X29" s="1665"/>
      <c r="Y29" s="1662"/>
      <c r="Z29" s="1670"/>
      <c r="AB29" s="1657"/>
    </row>
    <row r="30" spans="1:28" ht="15.6" customHeight="1" thickBot="1">
      <c r="A30" s="1683"/>
      <c r="B30" s="1685"/>
      <c r="C30" s="1043" t="s">
        <v>631</v>
      </c>
      <c r="D30" s="745"/>
      <c r="E30" s="557"/>
      <c r="F30" s="1042"/>
      <c r="G30" s="900"/>
      <c r="H30" s="901"/>
      <c r="I30" s="803"/>
      <c r="J30" s="474"/>
      <c r="K30" s="804"/>
      <c r="L30" s="802"/>
      <c r="M30" s="803"/>
      <c r="N30" s="914"/>
      <c r="O30" s="803"/>
      <c r="P30" s="802"/>
      <c r="Q30" s="803"/>
      <c r="R30" s="914"/>
      <c r="S30" s="804"/>
      <c r="T30" s="802"/>
      <c r="U30" s="803"/>
      <c r="V30" s="914"/>
      <c r="W30" s="1660"/>
      <c r="X30" s="1666"/>
      <c r="Y30" s="1663"/>
      <c r="Z30" s="1671"/>
      <c r="AB30" s="1657"/>
    </row>
    <row r="31" spans="1:28" ht="15.95" customHeight="1" thickTop="1">
      <c r="A31" s="171" t="s">
        <v>210</v>
      </c>
      <c r="B31" s="194">
        <f>SUM(E31,I31,M31,Q31,U31,Y31)</f>
        <v>53450</v>
      </c>
      <c r="C31" s="162" t="s">
        <v>24</v>
      </c>
      <c r="D31" s="163"/>
      <c r="E31" s="164">
        <f>SUM(E7:E30)</f>
        <v>43100</v>
      </c>
      <c r="F31" s="360">
        <f>SUM(F7:F30)</f>
        <v>0</v>
      </c>
      <c r="G31" s="165" t="s">
        <v>24</v>
      </c>
      <c r="H31" s="475"/>
      <c r="I31" s="166">
        <f>SUM(I7:I30)</f>
        <v>1300</v>
      </c>
      <c r="J31" s="361">
        <f>SUM(J7:J30)</f>
        <v>0</v>
      </c>
      <c r="K31" s="167" t="s">
        <v>211</v>
      </c>
      <c r="L31" s="168"/>
      <c r="M31" s="166">
        <f>SUM(M7:M30)</f>
        <v>1950</v>
      </c>
      <c r="N31" s="361">
        <f>SUM(N7:N30)</f>
        <v>0</v>
      </c>
      <c r="O31" s="167" t="s">
        <v>203</v>
      </c>
      <c r="P31" s="470"/>
      <c r="Q31" s="166">
        <f>SUM(Q7:Q30)</f>
        <v>0</v>
      </c>
      <c r="R31" s="362">
        <f>SUM(R7)</f>
        <v>0</v>
      </c>
      <c r="S31" s="167" t="s">
        <v>211</v>
      </c>
      <c r="T31" s="168"/>
      <c r="U31" s="166">
        <f>SUM(U7:U30)</f>
        <v>0</v>
      </c>
      <c r="V31" s="361">
        <f>SUM(V7:V30)</f>
        <v>0</v>
      </c>
      <c r="W31" s="167" t="s">
        <v>211</v>
      </c>
      <c r="X31" s="168"/>
      <c r="Y31" s="166">
        <f>SUM(Y7:Y30)</f>
        <v>7100</v>
      </c>
      <c r="Z31" s="361">
        <f>SUM(Z7:Z30)</f>
        <v>0</v>
      </c>
      <c r="AB31" s="1657"/>
    </row>
    <row r="32" spans="1:28" ht="4.5" customHeight="1">
      <c r="A32" s="173"/>
      <c r="B32" s="97"/>
      <c r="C32" s="173"/>
      <c r="D32" s="174"/>
      <c r="E32" s="154"/>
      <c r="F32" s="175"/>
      <c r="G32" s="173"/>
      <c r="H32" s="49"/>
      <c r="I32" s="176"/>
      <c r="J32" s="101"/>
      <c r="K32" s="173"/>
      <c r="L32" s="49"/>
      <c r="M32" s="176"/>
      <c r="N32" s="101"/>
      <c r="O32" s="173"/>
      <c r="Q32" s="177"/>
      <c r="R32" s="178"/>
      <c r="S32" s="173"/>
      <c r="T32" s="49"/>
      <c r="U32" s="176"/>
      <c r="V32" s="101"/>
      <c r="W32" s="173"/>
      <c r="X32" s="49"/>
      <c r="Y32" s="176"/>
      <c r="Z32" s="101"/>
      <c r="AB32" s="179"/>
    </row>
    <row r="33" spans="1:28" ht="12" customHeight="1">
      <c r="A33" s="42" t="s">
        <v>204</v>
      </c>
      <c r="B33" s="93"/>
      <c r="C33" s="93"/>
      <c r="D33" s="93"/>
      <c r="E33" s="93"/>
      <c r="F33" s="93"/>
      <c r="G33" s="93"/>
      <c r="H33" s="93"/>
      <c r="I33" s="42"/>
      <c r="J33" s="93"/>
      <c r="K33" s="42" t="s">
        <v>647</v>
      </c>
      <c r="L33" s="45"/>
      <c r="M33" s="45"/>
      <c r="N33" s="45"/>
      <c r="O33" s="45"/>
      <c r="P33" s="46"/>
      <c r="Q33" s="45"/>
      <c r="S33" s="48"/>
      <c r="T33" s="49"/>
      <c r="U33" s="49"/>
      <c r="V33" s="40"/>
      <c r="W33" s="26"/>
      <c r="X33" s="26"/>
      <c r="Y33" s="26"/>
      <c r="Z33" s="26"/>
      <c r="AA33" s="34"/>
      <c r="AB33" s="34"/>
    </row>
    <row r="34" spans="1:28" ht="12" customHeight="1">
      <c r="A34" s="42" t="s">
        <v>524</v>
      </c>
      <c r="B34" s="49"/>
      <c r="C34" s="49"/>
      <c r="D34" s="49"/>
      <c r="E34" s="49"/>
      <c r="F34" s="49"/>
      <c r="G34" s="49"/>
      <c r="H34" s="49"/>
      <c r="I34" s="42"/>
      <c r="J34" s="48"/>
      <c r="K34" s="48" t="s">
        <v>646</v>
      </c>
      <c r="L34" s="49"/>
      <c r="M34" s="49"/>
      <c r="N34" s="49"/>
      <c r="O34" s="49"/>
      <c r="P34" s="42"/>
      <c r="Q34" s="49"/>
      <c r="S34" s="48"/>
      <c r="T34" s="49"/>
      <c r="U34" s="49"/>
      <c r="W34" s="1245" t="s">
        <v>505</v>
      </c>
      <c r="X34" s="1631"/>
      <c r="Y34" s="1631"/>
      <c r="Z34" s="1631"/>
      <c r="AA34" s="1631"/>
      <c r="AB34" s="1631"/>
    </row>
    <row r="35" spans="1:28" ht="12" customHeight="1">
      <c r="A35" s="72" t="s">
        <v>497</v>
      </c>
      <c r="B35" s="93"/>
      <c r="C35" s="93"/>
      <c r="D35" s="93"/>
      <c r="E35" s="93"/>
      <c r="F35" s="93"/>
      <c r="G35" s="93"/>
      <c r="H35" s="93"/>
      <c r="I35" s="42"/>
      <c r="J35" s="49"/>
      <c r="K35" s="49" t="s">
        <v>335</v>
      </c>
      <c r="L35" s="49"/>
      <c r="M35" s="49"/>
      <c r="N35" s="49"/>
      <c r="O35" s="49"/>
      <c r="P35" s="42"/>
      <c r="Q35" s="49"/>
      <c r="R35" s="48"/>
      <c r="S35" s="48"/>
      <c r="T35" s="49"/>
      <c r="U35" s="49"/>
      <c r="W35" s="1631"/>
      <c r="X35" s="1631"/>
      <c r="Y35" s="1631"/>
      <c r="Z35" s="1631"/>
      <c r="AA35" s="1631"/>
      <c r="AB35" s="1631"/>
    </row>
    <row r="36" spans="1:28" ht="12" customHeight="1">
      <c r="A36" s="85" t="s">
        <v>658</v>
      </c>
      <c r="B36" s="93"/>
      <c r="C36" s="93"/>
      <c r="D36" s="93"/>
      <c r="E36" s="93"/>
      <c r="F36" s="93"/>
      <c r="G36" s="93"/>
      <c r="H36" s="93"/>
      <c r="J36" s="93"/>
      <c r="K36" s="42"/>
      <c r="L36" s="49"/>
      <c r="M36" s="49"/>
      <c r="N36" s="49"/>
      <c r="O36" s="49"/>
      <c r="P36" s="42"/>
      <c r="Q36" s="49"/>
      <c r="W36" s="1341" t="s">
        <v>547</v>
      </c>
      <c r="X36" s="1631"/>
      <c r="Y36" s="1631"/>
      <c r="Z36" s="1631"/>
      <c r="AA36" s="1631"/>
      <c r="AB36" s="1631"/>
    </row>
    <row r="37" spans="1:28" s="412" customFormat="1" ht="12" customHeight="1">
      <c r="A37" s="72" t="s">
        <v>519</v>
      </c>
    </row>
    <row r="38" spans="1:28" ht="12" customHeight="1">
      <c r="A38" s="42" t="s">
        <v>520</v>
      </c>
      <c r="AB38" s="412"/>
    </row>
  </sheetData>
  <mergeCells count="70">
    <mergeCell ref="V4:Z5"/>
    <mergeCell ref="V3:Z3"/>
    <mergeCell ref="S5:U5"/>
    <mergeCell ref="B23:B24"/>
    <mergeCell ref="A27:A30"/>
    <mergeCell ref="B27:B28"/>
    <mergeCell ref="B29:B30"/>
    <mergeCell ref="A7:A25"/>
    <mergeCell ref="B16:B19"/>
    <mergeCell ref="B7:B15"/>
    <mergeCell ref="B20:B21"/>
    <mergeCell ref="G7:G15"/>
    <mergeCell ref="K7:K15"/>
    <mergeCell ref="J7:J15"/>
    <mergeCell ref="H7:H15"/>
    <mergeCell ref="M7:M15"/>
    <mergeCell ref="I7:I15"/>
    <mergeCell ref="S4:U4"/>
    <mergeCell ref="S3:U3"/>
    <mergeCell ref="L7:L15"/>
    <mergeCell ref="N7:N15"/>
    <mergeCell ref="O7:O15"/>
    <mergeCell ref="H5:J5"/>
    <mergeCell ref="K5:L5"/>
    <mergeCell ref="M5:O5"/>
    <mergeCell ref="P5:R5"/>
    <mergeCell ref="D4:J4"/>
    <mergeCell ref="D5:F5"/>
    <mergeCell ref="P4:R4"/>
    <mergeCell ref="K4:L4"/>
    <mergeCell ref="M4:O4"/>
    <mergeCell ref="D6:E6"/>
    <mergeCell ref="A1:B1"/>
    <mergeCell ref="P1:Q1"/>
    <mergeCell ref="L1:M1"/>
    <mergeCell ref="A3:B3"/>
    <mergeCell ref="V1:W1"/>
    <mergeCell ref="S1:U2"/>
    <mergeCell ref="N1:O1"/>
    <mergeCell ref="V2:W2"/>
    <mergeCell ref="X1:Z1"/>
    <mergeCell ref="E1:G1"/>
    <mergeCell ref="H1:K1"/>
    <mergeCell ref="R1:R2"/>
    <mergeCell ref="C2:G3"/>
    <mergeCell ref="X2:Z2"/>
    <mergeCell ref="H2:K3"/>
    <mergeCell ref="L2:O3"/>
    <mergeCell ref="P2:Q3"/>
    <mergeCell ref="H6:I6"/>
    <mergeCell ref="L6:M6"/>
    <mergeCell ref="P6:Q6"/>
    <mergeCell ref="T6:U6"/>
    <mergeCell ref="X6:Y6"/>
    <mergeCell ref="W34:AB35"/>
    <mergeCell ref="W36:AB36"/>
    <mergeCell ref="C25:C26"/>
    <mergeCell ref="D25:D26"/>
    <mergeCell ref="E25:E26"/>
    <mergeCell ref="F25:F26"/>
    <mergeCell ref="N25:N26"/>
    <mergeCell ref="K25:K26"/>
    <mergeCell ref="AB6:AB31"/>
    <mergeCell ref="W7:W30"/>
    <mergeCell ref="Y7:Y30"/>
    <mergeCell ref="X7:X30"/>
    <mergeCell ref="L25:L26"/>
    <mergeCell ref="M25:M26"/>
    <mergeCell ref="Z7:Z30"/>
    <mergeCell ref="S7:S15"/>
  </mergeCells>
  <phoneticPr fontId="3"/>
  <conditionalFormatting sqref="N7 V7 R36 N16:N25 R16:R32 V16:V33 N27:N36 J36 F7:F25 J7:J33 Z31:Z33 F27:F33">
    <cfRule type="expression" dxfId="34" priority="5" stopIfTrue="1">
      <formula>E7&lt;F7</formula>
    </cfRule>
  </conditionalFormatting>
  <conditionalFormatting sqref="F35:F36">
    <cfRule type="expression" dxfId="33" priority="6" stopIfTrue="1">
      <formula>D35&lt;F35</formula>
    </cfRule>
  </conditionalFormatting>
  <conditionalFormatting sqref="Z7">
    <cfRule type="expression" dxfId="32" priority="3" stopIfTrue="1">
      <formula>Y7&lt;Z7</formula>
    </cfRule>
  </conditionalFormatting>
  <conditionalFormatting sqref="R7">
    <cfRule type="expression" dxfId="31" priority="2" stopIfTrue="1">
      <formula>Q7&lt;R7</formula>
    </cfRule>
  </conditionalFormatting>
  <conditionalFormatting sqref="E30">
    <cfRule type="expression" dxfId="30" priority="1" stopIfTrue="1">
      <formula>D30&lt;E30</formula>
    </cfRule>
  </conditionalFormatting>
  <dataValidations count="1">
    <dataValidation imeMode="off" allowBlank="1" showInputMessage="1" showErrorMessage="1" sqref="I31:J31 M25:N26 M31:N31 Q31:R31 U31:V31 Y31:Z31 P2:Q3 E1:G1 V2:Z2 V4:Z5 H5:J5 D5:F5 S1:U3 N1:O1 I7:J15 Y7:Z7 U7:V15 M7:N16 Q7:R15 E7:F25 E27:F29 E31:F31 D30:F30"/>
  </dataValidations>
  <printOptions horizontalCentered="1"/>
  <pageMargins left="0.39370078740157483" right="0" top="0.39370078740157483" bottom="0" header="0.51181102362204722" footer="0.19685039370078741"/>
  <pageSetup paperSize="9" orientation="landscape" horizontalDpi="4294967295" verticalDpi="3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E33"/>
  <sheetViews>
    <sheetView showGridLines="0" showZeros="0" zoomScaleNormal="100" workbookViewId="0">
      <selection activeCell="E17" sqref="E17"/>
    </sheetView>
  </sheetViews>
  <sheetFormatPr defaultRowHeight="11.25"/>
  <cols>
    <col min="1" max="1" width="3.375" style="85" customWidth="1"/>
    <col min="2" max="2" width="8" style="85" customWidth="1"/>
    <col min="3" max="3" width="7.625" style="85" customWidth="1"/>
    <col min="4" max="4" width="1.625" style="85" customWidth="1"/>
    <col min="5" max="5" width="6.125" style="85" customWidth="1"/>
    <col min="6" max="6" width="8.25" style="85" customWidth="1"/>
    <col min="7" max="7" width="6.625" style="85" customWidth="1"/>
    <col min="8" max="8" width="1.625" style="85" customWidth="1"/>
    <col min="9" max="9" width="5.625" style="85" customWidth="1"/>
    <col min="10" max="10" width="8.25" style="85" customWidth="1"/>
    <col min="11" max="11" width="6.625" style="85" customWidth="1"/>
    <col min="12" max="12" width="1.625" style="85" customWidth="1"/>
    <col min="13" max="13" width="5.125" style="85" customWidth="1"/>
    <col min="14" max="14" width="8.125" style="85" customWidth="1"/>
    <col min="15" max="15" width="6.625" style="85" customWidth="1"/>
    <col min="16" max="16" width="1.625" style="85" customWidth="1"/>
    <col min="17" max="17" width="5.125" style="85" customWidth="1"/>
    <col min="18" max="19" width="6.625" style="85" customWidth="1"/>
    <col min="20" max="20" width="1.625" style="85" customWidth="1"/>
    <col min="21" max="21" width="5.125" style="85" customWidth="1"/>
    <col min="22" max="22" width="8.125" style="85" customWidth="1"/>
    <col min="23" max="23" width="6.625" style="85" customWidth="1"/>
    <col min="24" max="24" width="1.625" style="85" customWidth="1"/>
    <col min="25" max="25" width="4.375" style="85" customWidth="1"/>
    <col min="26" max="26" width="6.125" style="85" customWidth="1"/>
    <col min="27" max="27" width="0.5" style="85" customWidth="1"/>
    <col min="28" max="28" width="2.375" style="85" customWidth="1"/>
    <col min="29" max="16384" width="9" style="85"/>
  </cols>
  <sheetData>
    <row r="1" spans="1:28" s="390" customFormat="1" ht="15" customHeight="1">
      <c r="A1" s="1530" t="str">
        <f>市内河!A1</f>
        <v>令和２年</v>
      </c>
      <c r="B1" s="1530"/>
      <c r="C1" s="994" t="s">
        <v>241</v>
      </c>
      <c r="D1" s="1497">
        <f>市内河!$D$1</f>
        <v>0</v>
      </c>
      <c r="E1" s="1716"/>
      <c r="F1" s="1716"/>
      <c r="G1" s="1716"/>
      <c r="H1" s="1429" t="s">
        <v>254</v>
      </c>
      <c r="I1" s="1429"/>
      <c r="J1" s="1429"/>
      <c r="K1" s="1429"/>
      <c r="L1" s="1505" t="s">
        <v>382</v>
      </c>
      <c r="M1" s="1506"/>
      <c r="N1" s="1625">
        <f>市内河!$N$1</f>
        <v>0</v>
      </c>
      <c r="O1" s="1674"/>
      <c r="P1" s="1429" t="s">
        <v>383</v>
      </c>
      <c r="Q1" s="1429"/>
      <c r="R1" s="1362" t="s">
        <v>297</v>
      </c>
      <c r="S1" s="1349">
        <f>市内河!$R$1</f>
        <v>0</v>
      </c>
      <c r="T1" s="1392"/>
      <c r="U1" s="1500"/>
      <c r="V1" s="1437" t="s">
        <v>385</v>
      </c>
      <c r="W1" s="1360"/>
      <c r="X1" s="1360" t="s">
        <v>386</v>
      </c>
      <c r="Y1" s="1360"/>
      <c r="Z1" s="1360"/>
      <c r="AA1" s="389"/>
    </row>
    <row r="2" spans="1:28" s="390" customFormat="1" ht="18" customHeight="1">
      <c r="A2" s="998">
        <f>市内河!A2</f>
        <v>43862</v>
      </c>
      <c r="B2" s="999" t="s">
        <v>356</v>
      </c>
      <c r="C2" s="1368">
        <f>市内河!C2</f>
        <v>0</v>
      </c>
      <c r="D2" s="1369"/>
      <c r="E2" s="1369"/>
      <c r="F2" s="1369"/>
      <c r="G2" s="1369"/>
      <c r="H2" s="1369">
        <f>市内河!G2</f>
        <v>0</v>
      </c>
      <c r="I2" s="1622"/>
      <c r="J2" s="1622"/>
      <c r="K2" s="1622"/>
      <c r="L2" s="1389">
        <f>市内河!L2</f>
        <v>0</v>
      </c>
      <c r="M2" s="1389"/>
      <c r="N2" s="1389"/>
      <c r="O2" s="1389"/>
      <c r="P2" s="1396">
        <f>市内河!O2</f>
        <v>0</v>
      </c>
      <c r="Q2" s="1396"/>
      <c r="R2" s="1364"/>
      <c r="S2" s="1384"/>
      <c r="T2" s="1384"/>
      <c r="U2" s="1501"/>
      <c r="V2" s="1454">
        <f>市内河!U2</f>
        <v>0</v>
      </c>
      <c r="W2" s="1455"/>
      <c r="X2" s="1455">
        <f>市内河!W2</f>
        <v>0</v>
      </c>
      <c r="Y2" s="1455"/>
      <c r="Z2" s="1455"/>
      <c r="AA2" s="389"/>
      <c r="AB2" s="384"/>
    </row>
    <row r="3" spans="1:28" s="390" customFormat="1" ht="18.95" customHeight="1">
      <c r="A3" s="1367" t="s">
        <v>205</v>
      </c>
      <c r="B3" s="1367"/>
      <c r="C3" s="1370"/>
      <c r="D3" s="1371"/>
      <c r="E3" s="1371"/>
      <c r="F3" s="1371"/>
      <c r="G3" s="1371"/>
      <c r="H3" s="1624"/>
      <c r="I3" s="1624"/>
      <c r="J3" s="1624"/>
      <c r="K3" s="1717"/>
      <c r="L3" s="1389"/>
      <c r="M3" s="1389"/>
      <c r="N3" s="1389"/>
      <c r="O3" s="1389"/>
      <c r="P3" s="1396"/>
      <c r="Q3" s="1396"/>
      <c r="R3" s="1014" t="s">
        <v>103</v>
      </c>
      <c r="S3" s="1697">
        <f>SUM(F16,J16,N16,V16)</f>
        <v>0</v>
      </c>
      <c r="T3" s="1698"/>
      <c r="U3" s="1698"/>
      <c r="V3" s="1386" t="s">
        <v>384</v>
      </c>
      <c r="W3" s="1386"/>
      <c r="X3" s="1386"/>
      <c r="Y3" s="1386"/>
      <c r="Z3" s="1498"/>
      <c r="AB3" s="391"/>
    </row>
    <row r="4" spans="1:28" s="390" customFormat="1" ht="18" customHeight="1">
      <c r="A4" s="1008"/>
      <c r="B4" s="1008"/>
      <c r="C4" s="1002" t="s">
        <v>274</v>
      </c>
      <c r="D4" s="1708">
        <f>市内河!D4</f>
        <v>0</v>
      </c>
      <c r="E4" s="1709"/>
      <c r="F4" s="1709"/>
      <c r="G4" s="1709"/>
      <c r="H4" s="1709"/>
      <c r="I4" s="1709"/>
      <c r="J4" s="1710"/>
      <c r="K4" s="1510" t="s">
        <v>118</v>
      </c>
      <c r="L4" s="1585"/>
      <c r="M4" s="1566">
        <f>市内河!N4</f>
        <v>0</v>
      </c>
      <c r="N4" s="1566"/>
      <c r="O4" s="1567"/>
      <c r="P4" s="1675" t="s">
        <v>353</v>
      </c>
      <c r="Q4" s="1682"/>
      <c r="R4" s="1692"/>
      <c r="S4" s="1675" t="s">
        <v>354</v>
      </c>
      <c r="T4" s="1692"/>
      <c r="U4" s="1705"/>
      <c r="V4" s="1699">
        <f>市内河!U4</f>
        <v>0</v>
      </c>
      <c r="W4" s="1700"/>
      <c r="X4" s="1700"/>
      <c r="Y4" s="1700"/>
      <c r="Z4" s="1701"/>
      <c r="AB4" s="386">
        <v>8</v>
      </c>
    </row>
    <row r="5" spans="1:28" s="390" customFormat="1" ht="18" customHeight="1">
      <c r="A5" s="1011"/>
      <c r="B5" s="1009"/>
      <c r="C5" s="1005" t="s">
        <v>346</v>
      </c>
      <c r="D5" s="1382">
        <f>市内河!D5</f>
        <v>0</v>
      </c>
      <c r="E5" s="1382"/>
      <c r="F5" s="1513"/>
      <c r="G5" s="1006" t="s">
        <v>360</v>
      </c>
      <c r="H5" s="1382">
        <f>市内河!H5</f>
        <v>0</v>
      </c>
      <c r="I5" s="1714"/>
      <c r="J5" s="1715"/>
      <c r="K5" s="1420" t="s">
        <v>119</v>
      </c>
      <c r="L5" s="1420"/>
      <c r="M5" s="1491">
        <f>市内河!N5</f>
        <v>0</v>
      </c>
      <c r="N5" s="1712"/>
      <c r="O5" s="1713"/>
      <c r="P5" s="1515"/>
      <c r="Q5" s="1516"/>
      <c r="R5" s="1693"/>
      <c r="S5" s="1456"/>
      <c r="T5" s="1706"/>
      <c r="U5" s="1707"/>
      <c r="V5" s="1699"/>
      <c r="W5" s="1702"/>
      <c r="X5" s="1702"/>
      <c r="Y5" s="1702"/>
      <c r="Z5" s="1703"/>
      <c r="AB5" s="391"/>
    </row>
    <row r="6" spans="1:28" ht="20.25" customHeight="1">
      <c r="A6" s="199" t="s">
        <v>2</v>
      </c>
      <c r="B6" s="200"/>
      <c r="C6" s="296" t="s">
        <v>193</v>
      </c>
      <c r="D6" s="1572" t="s">
        <v>3</v>
      </c>
      <c r="E6" s="1711"/>
      <c r="F6" s="349" t="s">
        <v>122</v>
      </c>
      <c r="G6" s="654" t="s">
        <v>337</v>
      </c>
      <c r="H6" s="1286" t="s">
        <v>3</v>
      </c>
      <c r="I6" s="1287"/>
      <c r="J6" s="349" t="s">
        <v>122</v>
      </c>
      <c r="K6" s="295" t="s">
        <v>338</v>
      </c>
      <c r="L6" s="1305" t="s">
        <v>3</v>
      </c>
      <c r="M6" s="1306"/>
      <c r="N6" s="349" t="s">
        <v>122</v>
      </c>
      <c r="O6" s="286" t="s">
        <v>339</v>
      </c>
      <c r="P6" s="1305" t="s">
        <v>3</v>
      </c>
      <c r="Q6" s="1694"/>
      <c r="R6" s="211" t="s">
        <v>122</v>
      </c>
      <c r="S6" s="288" t="s">
        <v>340</v>
      </c>
      <c r="T6" s="1305" t="s">
        <v>3</v>
      </c>
      <c r="U6" s="1306"/>
      <c r="V6" s="349" t="s">
        <v>122</v>
      </c>
      <c r="W6" s="295" t="s">
        <v>4</v>
      </c>
      <c r="X6" s="1286" t="s">
        <v>3</v>
      </c>
      <c r="Y6" s="1704"/>
      <c r="Z6" s="353" t="s">
        <v>122</v>
      </c>
      <c r="AB6" s="1695" t="s">
        <v>265</v>
      </c>
    </row>
    <row r="7" spans="1:28" ht="42" customHeight="1">
      <c r="A7" s="1722" t="s">
        <v>245</v>
      </c>
      <c r="B7" s="313"/>
      <c r="C7" s="517" t="s">
        <v>548</v>
      </c>
      <c r="D7" s="57" t="s">
        <v>11</v>
      </c>
      <c r="E7" s="516">
        <v>4350</v>
      </c>
      <c r="F7" s="741"/>
      <c r="G7" s="720" t="s">
        <v>583</v>
      </c>
      <c r="H7" s="714" t="s">
        <v>577</v>
      </c>
      <c r="I7" s="536"/>
      <c r="J7" s="504"/>
      <c r="K7" s="655" t="s">
        <v>550</v>
      </c>
      <c r="L7" s="57" t="s">
        <v>125</v>
      </c>
      <c r="M7" s="536">
        <v>550</v>
      </c>
      <c r="N7" s="504"/>
      <c r="O7" s="797"/>
      <c r="P7" s="928"/>
      <c r="Q7" s="797"/>
      <c r="R7" s="930"/>
      <c r="S7" s="655" t="s">
        <v>583</v>
      </c>
      <c r="T7" s="57" t="s">
        <v>584</v>
      </c>
      <c r="U7" s="536"/>
      <c r="V7" s="504"/>
      <c r="W7" s="797"/>
      <c r="X7" s="928"/>
      <c r="Y7" s="797"/>
      <c r="Z7" s="929"/>
      <c r="AA7" s="87"/>
      <c r="AB7" s="1696"/>
    </row>
    <row r="8" spans="1:28" ht="42" customHeight="1">
      <c r="A8" s="1723"/>
      <c r="B8" s="401"/>
      <c r="C8" s="517" t="s">
        <v>21</v>
      </c>
      <c r="D8" s="542" t="s">
        <v>9</v>
      </c>
      <c r="E8" s="516">
        <v>3900</v>
      </c>
      <c r="F8" s="741"/>
      <c r="G8" s="780"/>
      <c r="H8" s="915"/>
      <c r="I8" s="780"/>
      <c r="J8" s="916"/>
      <c r="K8" s="863" t="s">
        <v>116</v>
      </c>
      <c r="L8" s="846"/>
      <c r="M8" s="780"/>
      <c r="N8" s="916"/>
      <c r="O8" s="780"/>
      <c r="P8" s="915"/>
      <c r="Q8" s="780"/>
      <c r="R8" s="917"/>
      <c r="S8" s="863" t="s">
        <v>116</v>
      </c>
      <c r="T8" s="846"/>
      <c r="U8" s="780"/>
      <c r="V8" s="101"/>
      <c r="W8" s="780"/>
      <c r="X8" s="915"/>
      <c r="Y8" s="780"/>
      <c r="Z8" s="918"/>
      <c r="AA8" s="86"/>
      <c r="AB8" s="307"/>
    </row>
    <row r="9" spans="1:28" ht="21" customHeight="1">
      <c r="A9" s="1723"/>
      <c r="B9" s="1718" t="s">
        <v>303</v>
      </c>
      <c r="C9" s="544" t="s">
        <v>653</v>
      </c>
      <c r="D9" s="542" t="s">
        <v>9</v>
      </c>
      <c r="E9" s="516">
        <v>2100</v>
      </c>
      <c r="F9" s="741"/>
      <c r="G9" s="863" t="s">
        <v>116</v>
      </c>
      <c r="H9" s="812"/>
      <c r="I9" s="780"/>
      <c r="J9" s="916"/>
      <c r="K9" s="902"/>
      <c r="L9" s="812"/>
      <c r="M9" s="780"/>
      <c r="N9" s="916"/>
      <c r="O9" s="780"/>
      <c r="P9" s="919"/>
      <c r="Q9" s="780"/>
      <c r="R9" s="917"/>
      <c r="S9" s="902"/>
      <c r="T9" s="920"/>
      <c r="U9" s="780"/>
      <c r="V9" s="101"/>
      <c r="W9" s="780"/>
      <c r="X9" s="919"/>
      <c r="Y9" s="780"/>
      <c r="Z9" s="918"/>
      <c r="AA9" s="87"/>
      <c r="AB9" s="307"/>
    </row>
    <row r="10" spans="1:28" ht="21" customHeight="1">
      <c r="A10" s="1723"/>
      <c r="B10" s="1719"/>
      <c r="C10" s="1072" t="s">
        <v>652</v>
      </c>
      <c r="D10" s="542"/>
      <c r="E10" s="1073"/>
      <c r="F10" s="1071"/>
      <c r="G10" s="1074"/>
      <c r="H10" s="812"/>
      <c r="I10" s="780"/>
      <c r="J10" s="916"/>
      <c r="K10" s="905"/>
      <c r="L10" s="812"/>
      <c r="M10" s="780"/>
      <c r="N10" s="916"/>
      <c r="O10" s="906"/>
      <c r="P10" s="919"/>
      <c r="Q10" s="780"/>
      <c r="R10" s="917"/>
      <c r="S10" s="905"/>
      <c r="T10" s="812"/>
      <c r="U10" s="780"/>
      <c r="V10" s="101"/>
      <c r="W10" s="921"/>
      <c r="X10" s="919"/>
      <c r="Y10" s="780"/>
      <c r="Z10" s="918"/>
      <c r="AA10" s="86"/>
      <c r="AB10" s="307"/>
    </row>
    <row r="11" spans="1:28" ht="21" customHeight="1">
      <c r="A11" s="1723"/>
      <c r="B11" s="331" t="s">
        <v>304</v>
      </c>
      <c r="C11" s="1729" t="s">
        <v>592</v>
      </c>
      <c r="D11" s="1727"/>
      <c r="E11" s="1730">
        <v>3150</v>
      </c>
      <c r="F11" s="1650"/>
      <c r="G11" s="1725" t="s">
        <v>218</v>
      </c>
      <c r="H11" s="1048" t="s">
        <v>627</v>
      </c>
      <c r="I11" s="1044"/>
      <c r="J11" s="1045"/>
      <c r="K11" s="1731" t="s">
        <v>499</v>
      </c>
      <c r="L11" s="1727" t="s">
        <v>125</v>
      </c>
      <c r="M11" s="1720">
        <v>450</v>
      </c>
      <c r="N11" s="1652"/>
      <c r="O11" s="780"/>
      <c r="P11" s="919"/>
      <c r="Q11" s="780"/>
      <c r="R11" s="917"/>
      <c r="S11" s="902"/>
      <c r="T11" s="920"/>
      <c r="U11" s="780"/>
      <c r="V11" s="101"/>
      <c r="W11" s="780"/>
      <c r="X11" s="919"/>
      <c r="Y11" s="780"/>
      <c r="Z11" s="918"/>
      <c r="AB11" s="193"/>
    </row>
    <row r="12" spans="1:28" ht="21" customHeight="1">
      <c r="A12" s="1723"/>
      <c r="B12" s="251" t="s">
        <v>305</v>
      </c>
      <c r="C12" s="1647"/>
      <c r="D12" s="1648"/>
      <c r="E12" s="1649"/>
      <c r="F12" s="1651"/>
      <c r="G12" s="1726"/>
      <c r="H12" s="1049" t="s">
        <v>628</v>
      </c>
      <c r="I12" s="1046"/>
      <c r="J12" s="1047"/>
      <c r="K12" s="1732"/>
      <c r="L12" s="1728"/>
      <c r="M12" s="1721"/>
      <c r="N12" s="1690"/>
      <c r="O12" s="780"/>
      <c r="P12" s="919"/>
      <c r="Q12" s="780"/>
      <c r="R12" s="917"/>
      <c r="S12" s="902"/>
      <c r="T12" s="920"/>
      <c r="U12" s="780"/>
      <c r="V12" s="101"/>
      <c r="W12" s="780"/>
      <c r="X12" s="919"/>
      <c r="Y12" s="780"/>
      <c r="Z12" s="918"/>
      <c r="AB12" s="193"/>
    </row>
    <row r="13" spans="1:28" ht="42" customHeight="1">
      <c r="A13" s="1723"/>
      <c r="B13" s="398"/>
      <c r="C13" s="517" t="s">
        <v>22</v>
      </c>
      <c r="D13" s="542" t="s">
        <v>9</v>
      </c>
      <c r="E13" s="516">
        <v>2300</v>
      </c>
      <c r="F13" s="741"/>
      <c r="G13" s="863" t="s">
        <v>116</v>
      </c>
      <c r="H13" s="812"/>
      <c r="I13" s="780"/>
      <c r="J13" s="916"/>
      <c r="K13" s="902"/>
      <c r="L13" s="812"/>
      <c r="M13" s="780"/>
      <c r="N13" s="101"/>
      <c r="O13" s="780"/>
      <c r="P13" s="919"/>
      <c r="Q13" s="780"/>
      <c r="R13" s="917"/>
      <c r="S13" s="902"/>
      <c r="T13" s="920"/>
      <c r="U13" s="780"/>
      <c r="V13" s="101"/>
      <c r="W13" s="780"/>
      <c r="X13" s="919"/>
      <c r="Y13" s="780"/>
      <c r="Z13" s="918"/>
      <c r="AB13" s="193"/>
    </row>
    <row r="14" spans="1:28" ht="21" customHeight="1">
      <c r="A14" s="1723"/>
      <c r="B14" s="251" t="s">
        <v>306</v>
      </c>
      <c r="C14" s="544" t="s">
        <v>549</v>
      </c>
      <c r="D14" s="542" t="s">
        <v>9</v>
      </c>
      <c r="E14" s="516">
        <v>1300</v>
      </c>
      <c r="F14" s="741"/>
      <c r="G14" s="863"/>
      <c r="H14" s="812"/>
      <c r="I14" s="780"/>
      <c r="J14" s="916"/>
      <c r="K14" s="905"/>
      <c r="L14" s="812"/>
      <c r="M14" s="780"/>
      <c r="N14" s="101"/>
      <c r="O14" s="780"/>
      <c r="P14" s="919"/>
      <c r="Q14" s="780"/>
      <c r="R14" s="917"/>
      <c r="S14" s="905"/>
      <c r="T14" s="812"/>
      <c r="U14" s="780"/>
      <c r="V14" s="101"/>
      <c r="W14" s="780"/>
      <c r="X14" s="919"/>
      <c r="Y14" s="780"/>
      <c r="Z14" s="918"/>
      <c r="AB14" s="193"/>
    </row>
    <row r="15" spans="1:28" ht="21" customHeight="1" thickBot="1">
      <c r="A15" s="1724"/>
      <c r="B15" s="330" t="s">
        <v>307</v>
      </c>
      <c r="C15" s="546" t="s">
        <v>23</v>
      </c>
      <c r="D15" s="543" t="s">
        <v>9</v>
      </c>
      <c r="E15" s="547">
        <v>1300</v>
      </c>
      <c r="F15" s="359"/>
      <c r="G15" s="922" t="s">
        <v>116</v>
      </c>
      <c r="H15" s="923"/>
      <c r="I15" s="803"/>
      <c r="J15" s="924"/>
      <c r="K15" s="804"/>
      <c r="L15" s="923"/>
      <c r="M15" s="803"/>
      <c r="N15" s="474"/>
      <c r="O15" s="803"/>
      <c r="P15" s="925"/>
      <c r="Q15" s="803"/>
      <c r="R15" s="926"/>
      <c r="S15" s="804"/>
      <c r="T15" s="923"/>
      <c r="U15" s="803"/>
      <c r="V15" s="474"/>
      <c r="W15" s="803"/>
      <c r="X15" s="925"/>
      <c r="Y15" s="803"/>
      <c r="Z15" s="927"/>
      <c r="AB15" s="193"/>
    </row>
    <row r="16" spans="1:28" ht="21" customHeight="1" thickTop="1">
      <c r="A16" s="171" t="s">
        <v>203</v>
      </c>
      <c r="B16" s="254">
        <f>SUM(E16,I16,M16,Q16,U16,Y16)</f>
        <v>19400</v>
      </c>
      <c r="C16" s="171" t="s">
        <v>203</v>
      </c>
      <c r="D16" s="206"/>
      <c r="E16" s="202">
        <f>SUM(E7:E15)</f>
        <v>18400</v>
      </c>
      <c r="F16" s="362">
        <f>SUM(F7:F15)</f>
        <v>0</v>
      </c>
      <c r="G16" s="167" t="s">
        <v>24</v>
      </c>
      <c r="H16" s="201"/>
      <c r="I16" s="202">
        <f>SUM(I7:I15)</f>
        <v>0</v>
      </c>
      <c r="J16" s="362">
        <f>SUM(J7:J15)</f>
        <v>0</v>
      </c>
      <c r="K16" s="167" t="s">
        <v>24</v>
      </c>
      <c r="L16" s="201"/>
      <c r="M16" s="202">
        <f>SUM(M7:M15)</f>
        <v>1000</v>
      </c>
      <c r="N16" s="362">
        <f>SUM(N7:N15)</f>
        <v>0</v>
      </c>
      <c r="O16" s="167"/>
      <c r="P16" s="203"/>
      <c r="Q16" s="203"/>
      <c r="R16" s="205"/>
      <c r="S16" s="171" t="s">
        <v>203</v>
      </c>
      <c r="T16" s="476"/>
      <c r="U16" s="202">
        <f>SUM(U7:U15)</f>
        <v>0</v>
      </c>
      <c r="V16" s="362">
        <f>SUM(V7:V15)</f>
        <v>0</v>
      </c>
      <c r="W16" s="167"/>
      <c r="X16" s="203"/>
      <c r="Y16" s="203"/>
      <c r="Z16" s="204"/>
      <c r="AB16" s="193"/>
    </row>
    <row r="17" spans="1:31" ht="6.75" customHeight="1">
      <c r="A17" s="173"/>
      <c r="B17" s="97"/>
      <c r="C17" s="173"/>
      <c r="D17" s="198"/>
      <c r="E17" s="161"/>
      <c r="F17" s="175"/>
      <c r="G17" s="173"/>
      <c r="H17" s="97"/>
      <c r="I17" s="161"/>
      <c r="J17" s="175"/>
      <c r="K17" s="173"/>
      <c r="L17" s="97"/>
      <c r="M17" s="161"/>
      <c r="N17" s="175"/>
      <c r="O17" s="173"/>
      <c r="P17" s="88"/>
      <c r="Q17" s="88"/>
      <c r="R17" s="102"/>
      <c r="S17" s="173"/>
      <c r="T17" s="56"/>
      <c r="U17" s="161"/>
      <c r="V17" s="175"/>
      <c r="W17" s="173"/>
      <c r="X17" s="88"/>
      <c r="Y17" s="88"/>
      <c r="Z17" s="197"/>
      <c r="AB17" s="193"/>
    </row>
    <row r="18" spans="1:31" s="49" customFormat="1" ht="12" customHeight="1">
      <c r="A18" s="42" t="s">
        <v>415</v>
      </c>
      <c r="B18" s="45"/>
      <c r="J18" s="45"/>
      <c r="AB18" s="105"/>
    </row>
    <row r="19" spans="1:31" s="49" customFormat="1" ht="12" customHeight="1">
      <c r="A19" s="42" t="s">
        <v>591</v>
      </c>
      <c r="B19" s="45"/>
      <c r="J19" s="45"/>
      <c r="AB19" s="105"/>
    </row>
    <row r="20" spans="1:31" s="49" customFormat="1" ht="12" customHeight="1">
      <c r="A20" s="72" t="s">
        <v>525</v>
      </c>
      <c r="AB20" s="105"/>
    </row>
    <row r="21" spans="1:31" s="49" customFormat="1" ht="12" customHeight="1">
      <c r="A21" s="411" t="s">
        <v>634</v>
      </c>
      <c r="J21" s="45"/>
      <c r="R21" s="45"/>
      <c r="AB21" s="105"/>
    </row>
    <row r="22" spans="1:31" s="44" customFormat="1" ht="12" customHeight="1">
      <c r="A22" s="505" t="s">
        <v>471</v>
      </c>
      <c r="B22" s="395"/>
      <c r="J22" s="395"/>
      <c r="R22" s="395"/>
      <c r="AB22" s="396"/>
      <c r="AE22" s="397"/>
    </row>
    <row r="23" spans="1:31" s="44" customFormat="1" ht="12" customHeight="1">
      <c r="A23" s="505" t="s">
        <v>660</v>
      </c>
      <c r="B23" s="395"/>
      <c r="J23" s="395"/>
      <c r="R23" s="395"/>
      <c r="AB23" s="396"/>
      <c r="AE23" s="397"/>
    </row>
    <row r="24" spans="1:31" ht="12" customHeight="1">
      <c r="A24" s="42" t="s">
        <v>659</v>
      </c>
      <c r="B24" s="46"/>
      <c r="J24" s="46"/>
      <c r="R24" s="46"/>
      <c r="AB24" s="103"/>
    </row>
    <row r="25" spans="1:31" ht="12" customHeight="1">
      <c r="A25" s="42" t="s">
        <v>519</v>
      </c>
      <c r="B25" s="46"/>
      <c r="J25" s="46"/>
    </row>
    <row r="26" spans="1:31">
      <c r="A26" s="42" t="s">
        <v>520</v>
      </c>
      <c r="B26" s="46"/>
      <c r="J26" s="46"/>
    </row>
    <row r="27" spans="1:31" ht="17.100000000000001" customHeight="1">
      <c r="B27" s="46"/>
      <c r="J27" s="46"/>
      <c r="V27" s="1245" t="s">
        <v>505</v>
      </c>
      <c r="W27" s="1245"/>
      <c r="X27" s="1245"/>
      <c r="Y27" s="1245"/>
      <c r="Z27" s="26"/>
      <c r="AA27" s="26"/>
    </row>
    <row r="28" spans="1:31" ht="17.100000000000001" customHeight="1">
      <c r="V28" s="1245"/>
      <c r="W28" s="1245"/>
      <c r="X28" s="1245"/>
      <c r="Y28" s="1245"/>
      <c r="Z28" s="43"/>
      <c r="AA28" s="43"/>
      <c r="AB28" s="34"/>
    </row>
    <row r="29" spans="1:31" ht="17.100000000000001" customHeight="1">
      <c r="V29" s="1341" t="s">
        <v>509</v>
      </c>
      <c r="W29" s="1341"/>
      <c r="X29" s="1341"/>
      <c r="Y29" s="1341"/>
      <c r="Z29" s="47"/>
      <c r="AA29" s="43"/>
      <c r="AB29" s="40"/>
    </row>
    <row r="30" spans="1:31" ht="17.100000000000001" customHeight="1"/>
    <row r="31" spans="1:31" ht="17.100000000000001" customHeight="1"/>
    <row r="32" spans="1:31" ht="17.100000000000001" customHeight="1"/>
    <row r="33" ht="17.100000000000001" customHeight="1"/>
  </sheetData>
  <mergeCells count="51">
    <mergeCell ref="A7:A15"/>
    <mergeCell ref="G11:G12"/>
    <mergeCell ref="L11:L12"/>
    <mergeCell ref="C11:C12"/>
    <mergeCell ref="D11:D12"/>
    <mergeCell ref="E11:E12"/>
    <mergeCell ref="F11:F12"/>
    <mergeCell ref="K11:K12"/>
    <mergeCell ref="V27:Y28"/>
    <mergeCell ref="N11:N12"/>
    <mergeCell ref="V29:Y29"/>
    <mergeCell ref="B9:B10"/>
    <mergeCell ref="M11:M12"/>
    <mergeCell ref="A1:B1"/>
    <mergeCell ref="L2:O3"/>
    <mergeCell ref="D1:G1"/>
    <mergeCell ref="N1:O1"/>
    <mergeCell ref="H1:K1"/>
    <mergeCell ref="C2:G3"/>
    <mergeCell ref="H2:K3"/>
    <mergeCell ref="L1:M1"/>
    <mergeCell ref="A3:B3"/>
    <mergeCell ref="D4:J4"/>
    <mergeCell ref="K4:L4"/>
    <mergeCell ref="M4:O4"/>
    <mergeCell ref="D5:F5"/>
    <mergeCell ref="D6:E6"/>
    <mergeCell ref="M5:O5"/>
    <mergeCell ref="H5:J5"/>
    <mergeCell ref="K5:L5"/>
    <mergeCell ref="H6:I6"/>
    <mergeCell ref="L6:M6"/>
    <mergeCell ref="AB6:AB7"/>
    <mergeCell ref="V1:W1"/>
    <mergeCell ref="S3:U3"/>
    <mergeCell ref="V4:Z5"/>
    <mergeCell ref="S1:U2"/>
    <mergeCell ref="X1:Z1"/>
    <mergeCell ref="X2:Z2"/>
    <mergeCell ref="X6:Y6"/>
    <mergeCell ref="T6:U6"/>
    <mergeCell ref="V2:W2"/>
    <mergeCell ref="V3:Z3"/>
    <mergeCell ref="S4:U4"/>
    <mergeCell ref="S5:U5"/>
    <mergeCell ref="P1:Q1"/>
    <mergeCell ref="P4:R4"/>
    <mergeCell ref="R1:R2"/>
    <mergeCell ref="P5:R5"/>
    <mergeCell ref="P6:Q6"/>
    <mergeCell ref="P2:Q3"/>
  </mergeCells>
  <phoneticPr fontId="3"/>
  <conditionalFormatting sqref="J13:J17 N13:N17 F7:F9 N8:N11 R7:R17 J8:J10 V8:V17 F13:F15 F11">
    <cfRule type="expression" dxfId="29" priority="9" stopIfTrue="1">
      <formula>E7&lt;F7</formula>
    </cfRule>
  </conditionalFormatting>
  <conditionalFormatting sqref="F17">
    <cfRule type="expression" dxfId="28" priority="10" stopIfTrue="1">
      <formula>D17&lt;F17</formula>
    </cfRule>
  </conditionalFormatting>
  <conditionalFormatting sqref="N7">
    <cfRule type="expression" dxfId="27" priority="7" stopIfTrue="1">
      <formula>M7&lt;N7</formula>
    </cfRule>
  </conditionalFormatting>
  <conditionalFormatting sqref="J7">
    <cfRule type="expression" dxfId="26" priority="6" stopIfTrue="1">
      <formula>I7&lt;J7</formula>
    </cfRule>
  </conditionalFormatting>
  <conditionalFormatting sqref="V7">
    <cfRule type="expression" dxfId="25" priority="5" stopIfTrue="1">
      <formula>U7&lt;V7</formula>
    </cfRule>
  </conditionalFormatting>
  <conditionalFormatting sqref="J11:J12">
    <cfRule type="expression" dxfId="24" priority="3" stopIfTrue="1">
      <formula>I11&lt;J11</formula>
    </cfRule>
  </conditionalFormatting>
  <conditionalFormatting sqref="F10">
    <cfRule type="expression" dxfId="23" priority="1" stopIfTrue="1">
      <formula>E10&lt;F10</formula>
    </cfRule>
  </conditionalFormatting>
  <dataValidations count="1">
    <dataValidation imeMode="off" allowBlank="1" showInputMessage="1" showErrorMessage="1" sqref="I16:J16 M11:N11 M16:N16 U7:V7 M7:N7 D1:G1 N1:O1 S1:U3 V4:Z5 V2:Z2 D5:F5 H5:J5 P2:Q3 U16:V16 I7:J7 E13:F16 I11:J12 E7:F11"/>
  </dataValidations>
  <printOptions horizontalCentered="1"/>
  <pageMargins left="0.39370078740157483" right="0" top="0.39370078740157483" bottom="0" header="0.51181102362204722" footer="0.19685039370078741"/>
  <pageSetup paperSize="9" orientation="landscape" horizontalDpi="300" verticalDpi="30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D41"/>
  <sheetViews>
    <sheetView showGridLines="0" showZeros="0" zoomScaleNormal="100" workbookViewId="0">
      <selection activeCell="E27" sqref="E27"/>
    </sheetView>
  </sheetViews>
  <sheetFormatPr defaultRowHeight="11.25"/>
  <cols>
    <col min="1" max="1" width="3" style="85" customWidth="1"/>
    <col min="2" max="2" width="7.125" style="85" customWidth="1"/>
    <col min="3" max="3" width="8.375" style="85" customWidth="1"/>
    <col min="4" max="4" width="1.625" style="85" customWidth="1"/>
    <col min="5" max="5" width="6.5" style="85" customWidth="1"/>
    <col min="6" max="6" width="8.25" style="85" customWidth="1"/>
    <col min="7" max="7" width="6.125" style="85" customWidth="1"/>
    <col min="8" max="8" width="1.625" style="85" customWidth="1"/>
    <col min="9" max="9" width="5.625" style="85" customWidth="1"/>
    <col min="10" max="10" width="8.25" style="85" customWidth="1"/>
    <col min="11" max="11" width="6.125" style="85" customWidth="1"/>
    <col min="12" max="12" width="1.625" style="85" customWidth="1"/>
    <col min="13" max="13" width="5.625" style="85" customWidth="1"/>
    <col min="14" max="14" width="8.25" style="85" customWidth="1"/>
    <col min="15" max="15" width="5.625" style="85" customWidth="1"/>
    <col min="16" max="16" width="1.625" style="85" customWidth="1"/>
    <col min="17" max="17" width="4.625" style="85" customWidth="1"/>
    <col min="18" max="18" width="5.625" style="85" customWidth="1"/>
    <col min="19" max="19" width="6.125" style="85" customWidth="1"/>
    <col min="20" max="20" width="1.625" style="85" customWidth="1"/>
    <col min="21" max="21" width="4.625" style="85" customWidth="1"/>
    <col min="22" max="22" width="8.25" style="85" customWidth="1"/>
    <col min="23" max="23" width="6.125" style="85" customWidth="1"/>
    <col min="24" max="24" width="1.625" style="85" customWidth="1"/>
    <col min="25" max="25" width="6.5" style="85" customWidth="1"/>
    <col min="26" max="26" width="8.25" style="85" customWidth="1"/>
    <col min="27" max="27" width="0.5" style="85" customWidth="1"/>
    <col min="28" max="28" width="2.375" style="85" customWidth="1"/>
    <col min="29" max="16384" width="9" style="85"/>
  </cols>
  <sheetData>
    <row r="1" spans="1:28" s="390" customFormat="1" ht="15" customHeight="1">
      <c r="A1" s="1530" t="str">
        <f>市内河!A1</f>
        <v>令和２年</v>
      </c>
      <c r="B1" s="1530"/>
      <c r="C1" s="994" t="s">
        <v>241</v>
      </c>
      <c r="D1" s="1497">
        <f>市内河!$D$1</f>
        <v>0</v>
      </c>
      <c r="E1" s="1716"/>
      <c r="F1" s="1716"/>
      <c r="G1" s="1716"/>
      <c r="H1" s="1429" t="s">
        <v>254</v>
      </c>
      <c r="I1" s="1429"/>
      <c r="J1" s="1429"/>
      <c r="K1" s="1429"/>
      <c r="L1" s="1505" t="s">
        <v>382</v>
      </c>
      <c r="M1" s="1506"/>
      <c r="N1" s="1625">
        <f>市内河!$N$1</f>
        <v>0</v>
      </c>
      <c r="O1" s="1674"/>
      <c r="P1" s="1429" t="s">
        <v>383</v>
      </c>
      <c r="Q1" s="1429"/>
      <c r="R1" s="1505" t="s">
        <v>297</v>
      </c>
      <c r="S1" s="1349">
        <f>市内河!$R$1</f>
        <v>0</v>
      </c>
      <c r="T1" s="1392"/>
      <c r="U1" s="1500"/>
      <c r="V1" s="1437" t="s">
        <v>385</v>
      </c>
      <c r="W1" s="1360"/>
      <c r="X1" s="1360" t="s">
        <v>386</v>
      </c>
      <c r="Y1" s="1360"/>
      <c r="Z1" s="1360"/>
      <c r="AA1" s="389"/>
    </row>
    <row r="2" spans="1:28" s="390" customFormat="1" ht="18" customHeight="1">
      <c r="A2" s="998">
        <f>市内河!A2</f>
        <v>43862</v>
      </c>
      <c r="B2" s="999" t="s">
        <v>356</v>
      </c>
      <c r="C2" s="1368">
        <f>市内河!C2</f>
        <v>0</v>
      </c>
      <c r="D2" s="1369"/>
      <c r="E2" s="1369"/>
      <c r="F2" s="1369"/>
      <c r="G2" s="1369"/>
      <c r="H2" s="1369">
        <f>市内河!G2</f>
        <v>0</v>
      </c>
      <c r="I2" s="1622"/>
      <c r="J2" s="1622"/>
      <c r="K2" s="1622"/>
      <c r="L2" s="1389">
        <f>市内河!L2</f>
        <v>0</v>
      </c>
      <c r="M2" s="1389"/>
      <c r="N2" s="1389"/>
      <c r="O2" s="1389"/>
      <c r="P2" s="1396">
        <f>市内河!O2</f>
        <v>0</v>
      </c>
      <c r="Q2" s="1396"/>
      <c r="R2" s="1740"/>
      <c r="S2" s="1384"/>
      <c r="T2" s="1384"/>
      <c r="U2" s="1501"/>
      <c r="V2" s="1454">
        <f>市内河!U2</f>
        <v>0</v>
      </c>
      <c r="W2" s="1455"/>
      <c r="X2" s="1455">
        <f>市内河!W2</f>
        <v>0</v>
      </c>
      <c r="Y2" s="1455"/>
      <c r="Z2" s="1455"/>
      <c r="AA2" s="389"/>
      <c r="AB2" s="384"/>
    </row>
    <row r="3" spans="1:28" s="390" customFormat="1" ht="18" customHeight="1">
      <c r="A3" s="1367" t="s">
        <v>351</v>
      </c>
      <c r="B3" s="1367"/>
      <c r="C3" s="1370"/>
      <c r="D3" s="1371"/>
      <c r="E3" s="1371"/>
      <c r="F3" s="1371"/>
      <c r="G3" s="1371"/>
      <c r="H3" s="1624"/>
      <c r="I3" s="1624"/>
      <c r="J3" s="1624"/>
      <c r="K3" s="1717"/>
      <c r="L3" s="1389"/>
      <c r="M3" s="1389"/>
      <c r="N3" s="1389"/>
      <c r="O3" s="1389"/>
      <c r="P3" s="1396"/>
      <c r="Q3" s="1396"/>
      <c r="R3" s="1015" t="s">
        <v>103</v>
      </c>
      <c r="S3" s="1677">
        <f>SUM(F27,J27,N27,V27,Z27)</f>
        <v>0</v>
      </c>
      <c r="T3" s="1678"/>
      <c r="U3" s="1678"/>
      <c r="V3" s="1386" t="s">
        <v>384</v>
      </c>
      <c r="W3" s="1386"/>
      <c r="X3" s="1386"/>
      <c r="Y3" s="1386"/>
      <c r="Z3" s="1498"/>
    </row>
    <row r="4" spans="1:28" s="390" customFormat="1" ht="17.100000000000001" customHeight="1">
      <c r="A4" s="314" t="s">
        <v>352</v>
      </c>
      <c r="B4" s="314"/>
      <c r="C4" s="1002" t="s">
        <v>274</v>
      </c>
      <c r="D4" s="1507">
        <f>市内河!D4</f>
        <v>0</v>
      </c>
      <c r="E4" s="1508"/>
      <c r="F4" s="1508"/>
      <c r="G4" s="1508"/>
      <c r="H4" s="1508"/>
      <c r="I4" s="1508"/>
      <c r="J4" s="1509"/>
      <c r="K4" s="1510" t="s">
        <v>118</v>
      </c>
      <c r="L4" s="1585"/>
      <c r="M4" s="1566">
        <f>市内河!N4</f>
        <v>0</v>
      </c>
      <c r="N4" s="1566"/>
      <c r="O4" s="1567"/>
      <c r="P4" s="1675" t="s">
        <v>353</v>
      </c>
      <c r="Q4" s="1682"/>
      <c r="R4" s="1676"/>
      <c r="S4" s="1675" t="s">
        <v>354</v>
      </c>
      <c r="T4" s="1676"/>
      <c r="U4" s="1676"/>
      <c r="V4" s="1407">
        <f>市内河!U4</f>
        <v>0</v>
      </c>
      <c r="W4" s="1449"/>
      <c r="X4" s="1449"/>
      <c r="Y4" s="1449"/>
      <c r="Z4" s="1450"/>
      <c r="AB4" s="386">
        <v>9</v>
      </c>
    </row>
    <row r="5" spans="1:28" s="390" customFormat="1" ht="17.100000000000001" customHeight="1">
      <c r="A5" s="1011"/>
      <c r="B5" s="1011"/>
      <c r="C5" s="1005" t="s">
        <v>346</v>
      </c>
      <c r="D5" s="1382">
        <f>市内河!D5</f>
        <v>0</v>
      </c>
      <c r="E5" s="1382"/>
      <c r="F5" s="1513"/>
      <c r="G5" s="1010" t="s">
        <v>360</v>
      </c>
      <c r="H5" s="1380">
        <f>市内河!H5</f>
        <v>0</v>
      </c>
      <c r="I5" s="1511"/>
      <c r="J5" s="1512"/>
      <c r="K5" s="1420" t="s">
        <v>119</v>
      </c>
      <c r="L5" s="1420"/>
      <c r="M5" s="1491">
        <f>市内河!N5</f>
        <v>0</v>
      </c>
      <c r="N5" s="1492"/>
      <c r="O5" s="1493"/>
      <c r="P5" s="1515"/>
      <c r="Q5" s="1516"/>
      <c r="R5" s="1517"/>
      <c r="S5" s="1456"/>
      <c r="T5" s="1518"/>
      <c r="U5" s="1518"/>
      <c r="V5" s="1407"/>
      <c r="W5" s="1452"/>
      <c r="X5" s="1452"/>
      <c r="Y5" s="1452"/>
      <c r="Z5" s="1450"/>
    </row>
    <row r="6" spans="1:28" ht="18.95" customHeight="1">
      <c r="A6" s="1016" t="s">
        <v>2</v>
      </c>
      <c r="B6" s="1017"/>
      <c r="C6" s="1018" t="s">
        <v>193</v>
      </c>
      <c r="D6" s="1734" t="s">
        <v>3</v>
      </c>
      <c r="E6" s="1735"/>
      <c r="F6" s="1019" t="s">
        <v>122</v>
      </c>
      <c r="G6" s="1020" t="s">
        <v>416</v>
      </c>
      <c r="H6" s="1734" t="s">
        <v>3</v>
      </c>
      <c r="I6" s="1735"/>
      <c r="J6" s="1021" t="s">
        <v>122</v>
      </c>
      <c r="K6" s="1022" t="s">
        <v>417</v>
      </c>
      <c r="L6" s="1745" t="s">
        <v>3</v>
      </c>
      <c r="M6" s="1746"/>
      <c r="N6" s="1019" t="s">
        <v>122</v>
      </c>
      <c r="O6" s="1023" t="s">
        <v>339</v>
      </c>
      <c r="P6" s="1745" t="s">
        <v>3</v>
      </c>
      <c r="Q6" s="1747"/>
      <c r="R6" s="1024" t="s">
        <v>122</v>
      </c>
      <c r="S6" s="1022" t="s">
        <v>340</v>
      </c>
      <c r="T6" s="1745" t="s">
        <v>3</v>
      </c>
      <c r="U6" s="1746"/>
      <c r="V6" s="1019" t="s">
        <v>122</v>
      </c>
      <c r="W6" s="1020" t="s">
        <v>4</v>
      </c>
      <c r="X6" s="1734" t="s">
        <v>3</v>
      </c>
      <c r="Y6" s="1735"/>
      <c r="Z6" s="1019" t="s">
        <v>122</v>
      </c>
      <c r="AA6" s="84"/>
      <c r="AB6" s="1418" t="s">
        <v>318</v>
      </c>
    </row>
    <row r="7" spans="1:28" ht="21" customHeight="1">
      <c r="A7" s="1751" t="s">
        <v>262</v>
      </c>
      <c r="B7" s="1760" t="s">
        <v>421</v>
      </c>
      <c r="C7" s="517" t="s">
        <v>6</v>
      </c>
      <c r="D7" s="545" t="s">
        <v>11</v>
      </c>
      <c r="E7" s="644">
        <v>1800</v>
      </c>
      <c r="F7" s="743"/>
      <c r="G7" s="776"/>
      <c r="H7" s="776"/>
      <c r="I7" s="776"/>
      <c r="J7" s="776"/>
      <c r="K7" s="1738" t="s">
        <v>7</v>
      </c>
      <c r="L7" s="1743"/>
      <c r="M7" s="1720">
        <v>1500</v>
      </c>
      <c r="N7" s="1650"/>
      <c r="O7" s="944"/>
      <c r="P7" s="945"/>
      <c r="Q7" s="780"/>
      <c r="R7" s="916"/>
      <c r="S7" s="727" t="s">
        <v>586</v>
      </c>
      <c r="T7" s="729" t="s">
        <v>577</v>
      </c>
      <c r="U7" s="728"/>
      <c r="V7" s="501"/>
      <c r="W7" s="1761" t="s">
        <v>371</v>
      </c>
      <c r="X7" s="548"/>
      <c r="Y7" s="1730">
        <v>19420</v>
      </c>
      <c r="Z7" s="1650"/>
      <c r="AA7" s="87"/>
      <c r="AB7" s="1418"/>
    </row>
    <row r="8" spans="1:28" ht="21" customHeight="1">
      <c r="A8" s="1752"/>
      <c r="B8" s="1547"/>
      <c r="C8" s="1733" t="s">
        <v>7</v>
      </c>
      <c r="D8" s="1727" t="s">
        <v>11</v>
      </c>
      <c r="E8" s="1736">
        <v>4800</v>
      </c>
      <c r="F8" s="1650"/>
      <c r="G8" s="724" t="s">
        <v>585</v>
      </c>
      <c r="H8" s="714" t="s">
        <v>577</v>
      </c>
      <c r="I8" s="725"/>
      <c r="J8" s="726"/>
      <c r="K8" s="1739"/>
      <c r="L8" s="1744"/>
      <c r="M8" s="1741"/>
      <c r="N8" s="1689"/>
      <c r="O8" s="944"/>
      <c r="P8" s="945"/>
      <c r="Q8" s="780"/>
      <c r="R8" s="916"/>
      <c r="S8" s="655" t="s">
        <v>587</v>
      </c>
      <c r="T8" s="730" t="s">
        <v>577</v>
      </c>
      <c r="U8" s="725"/>
      <c r="V8" s="504"/>
      <c r="W8" s="1762"/>
      <c r="X8" s="549"/>
      <c r="Y8" s="1764"/>
      <c r="Z8" s="1689"/>
      <c r="AA8" s="87"/>
      <c r="AB8" s="1418"/>
    </row>
    <row r="9" spans="1:28" ht="21" customHeight="1">
      <c r="A9" s="1752"/>
      <c r="B9" s="225" t="s">
        <v>422</v>
      </c>
      <c r="C9" s="1647"/>
      <c r="D9" s="1648"/>
      <c r="E9" s="1737"/>
      <c r="F9" s="1651"/>
      <c r="G9" s="776"/>
      <c r="H9" s="776"/>
      <c r="I9" s="776"/>
      <c r="J9" s="776"/>
      <c r="K9" s="1739"/>
      <c r="L9" s="1744"/>
      <c r="M9" s="1741"/>
      <c r="N9" s="1689"/>
      <c r="O9" s="944"/>
      <c r="P9" s="945"/>
      <c r="Q9" s="780"/>
      <c r="R9" s="916"/>
      <c r="S9" s="946"/>
      <c r="T9" s="812"/>
      <c r="U9" s="854"/>
      <c r="V9" s="473"/>
      <c r="W9" s="1762"/>
      <c r="X9" s="549"/>
      <c r="Y9" s="1764"/>
      <c r="Z9" s="1689"/>
      <c r="AA9" s="87"/>
      <c r="AB9" s="1418"/>
    </row>
    <row r="10" spans="1:28" ht="21" customHeight="1">
      <c r="A10" s="1753"/>
      <c r="B10" s="251" t="s">
        <v>378</v>
      </c>
      <c r="C10" s="520" t="s">
        <v>551</v>
      </c>
      <c r="D10" s="545" t="s">
        <v>11</v>
      </c>
      <c r="E10" s="644">
        <v>1400</v>
      </c>
      <c r="F10" s="743"/>
      <c r="G10" s="776"/>
      <c r="H10" s="776"/>
      <c r="I10" s="776"/>
      <c r="J10" s="776"/>
      <c r="K10" s="1647"/>
      <c r="L10" s="1648"/>
      <c r="M10" s="1737"/>
      <c r="N10" s="1742"/>
      <c r="O10" s="946"/>
      <c r="P10" s="945"/>
      <c r="Q10" s="780"/>
      <c r="R10" s="916"/>
      <c r="S10" s="946"/>
      <c r="T10" s="812"/>
      <c r="U10" s="854"/>
      <c r="V10" s="473"/>
      <c r="W10" s="1762"/>
      <c r="X10" s="550"/>
      <c r="Y10" s="1764"/>
      <c r="Z10" s="1689"/>
      <c r="AA10" s="86"/>
      <c r="AB10" s="1418"/>
    </row>
    <row r="11" spans="1:28" ht="21" customHeight="1">
      <c r="A11" s="413" t="s">
        <v>377</v>
      </c>
      <c r="B11" s="332" t="s">
        <v>256</v>
      </c>
      <c r="C11" s="544" t="s">
        <v>552</v>
      </c>
      <c r="D11" s="542" t="s">
        <v>9</v>
      </c>
      <c r="E11" s="639">
        <v>1700</v>
      </c>
      <c r="F11" s="741"/>
      <c r="G11" s="931"/>
      <c r="H11" s="812"/>
      <c r="I11" s="854"/>
      <c r="J11" s="916"/>
      <c r="K11" s="952"/>
      <c r="L11" s="920"/>
      <c r="M11" s="854"/>
      <c r="N11" s="916"/>
      <c r="O11" s="944"/>
      <c r="P11" s="947"/>
      <c r="Q11" s="780"/>
      <c r="R11" s="916"/>
      <c r="S11" s="944"/>
      <c r="T11" s="920"/>
      <c r="U11" s="854"/>
      <c r="V11" s="473"/>
      <c r="W11" s="1763"/>
      <c r="X11" s="551"/>
      <c r="Y11" s="1765"/>
      <c r="Z11" s="1690"/>
      <c r="AB11" s="1418"/>
    </row>
    <row r="12" spans="1:28" ht="21" customHeight="1">
      <c r="A12" s="1686" t="s">
        <v>246</v>
      </c>
      <c r="B12" s="332" t="s">
        <v>391</v>
      </c>
      <c r="C12" s="544" t="s">
        <v>553</v>
      </c>
      <c r="D12" s="542" t="s">
        <v>9</v>
      </c>
      <c r="E12" s="639">
        <v>1400</v>
      </c>
      <c r="F12" s="741"/>
      <c r="G12" s="932"/>
      <c r="H12" s="812"/>
      <c r="I12" s="854"/>
      <c r="J12" s="916"/>
      <c r="K12" s="952"/>
      <c r="L12" s="812"/>
      <c r="M12" s="854"/>
      <c r="N12" s="916"/>
      <c r="O12" s="944"/>
      <c r="P12" s="945"/>
      <c r="Q12" s="780"/>
      <c r="R12" s="916"/>
      <c r="S12" s="944"/>
      <c r="T12" s="920"/>
      <c r="U12" s="854"/>
      <c r="V12" s="101"/>
      <c r="W12" s="957"/>
      <c r="X12" s="893"/>
      <c r="Y12" s="871"/>
      <c r="Z12" s="958"/>
      <c r="AB12" s="1418"/>
    </row>
    <row r="13" spans="1:28" ht="21" customHeight="1">
      <c r="A13" s="1686"/>
      <c r="B13" s="365" t="s">
        <v>392</v>
      </c>
      <c r="C13" s="520" t="s">
        <v>10</v>
      </c>
      <c r="D13" s="545" t="s">
        <v>9</v>
      </c>
      <c r="E13" s="644">
        <v>1250</v>
      </c>
      <c r="F13" s="743"/>
      <c r="G13" s="933" t="s">
        <v>116</v>
      </c>
      <c r="H13" s="812"/>
      <c r="I13" s="854"/>
      <c r="J13" s="916"/>
      <c r="K13" s="952"/>
      <c r="L13" s="812"/>
      <c r="M13" s="854"/>
      <c r="N13" s="916"/>
      <c r="O13" s="944"/>
      <c r="P13" s="945"/>
      <c r="Q13" s="780"/>
      <c r="R13" s="916"/>
      <c r="S13" s="944"/>
      <c r="T13" s="812"/>
      <c r="U13" s="854"/>
      <c r="V13" s="101"/>
      <c r="W13" s="944"/>
      <c r="X13" s="895"/>
      <c r="Y13" s="854"/>
      <c r="Z13" s="958"/>
      <c r="AB13" s="1418"/>
    </row>
    <row r="14" spans="1:28" ht="21" customHeight="1">
      <c r="A14" s="1686"/>
      <c r="B14" s="1729" t="s">
        <v>393</v>
      </c>
      <c r="C14" s="544" t="s">
        <v>12</v>
      </c>
      <c r="D14" s="542" t="s">
        <v>9</v>
      </c>
      <c r="E14" s="639">
        <v>1800</v>
      </c>
      <c r="F14" s="741"/>
      <c r="G14" s="934" t="s">
        <v>116</v>
      </c>
      <c r="H14" s="920"/>
      <c r="I14" s="935"/>
      <c r="J14" s="936"/>
      <c r="K14" s="956" t="s">
        <v>116</v>
      </c>
      <c r="L14" s="920"/>
      <c r="M14" s="935"/>
      <c r="N14" s="954"/>
      <c r="O14" s="948"/>
      <c r="P14" s="949"/>
      <c r="Q14" s="897"/>
      <c r="R14" s="936"/>
      <c r="S14" s="948"/>
      <c r="T14" s="920"/>
      <c r="U14" s="935"/>
      <c r="V14" s="954"/>
      <c r="W14" s="948"/>
      <c r="X14" s="896"/>
      <c r="Y14" s="935"/>
      <c r="Z14" s="959"/>
      <c r="AA14" s="89"/>
      <c r="AB14" s="1418"/>
    </row>
    <row r="15" spans="1:28" ht="21" customHeight="1">
      <c r="A15" s="1686"/>
      <c r="B15" s="1758"/>
      <c r="C15" s="544" t="s">
        <v>554</v>
      </c>
      <c r="D15" s="542" t="s">
        <v>11</v>
      </c>
      <c r="E15" s="639">
        <v>1700</v>
      </c>
      <c r="F15" s="741"/>
      <c r="G15" s="934" t="s">
        <v>116</v>
      </c>
      <c r="H15" s="920"/>
      <c r="I15" s="935"/>
      <c r="J15" s="937"/>
      <c r="K15" s="1731" t="s">
        <v>632</v>
      </c>
      <c r="L15" s="1727" t="s">
        <v>125</v>
      </c>
      <c r="M15" s="1720">
        <v>700</v>
      </c>
      <c r="N15" s="1652"/>
      <c r="O15" s="944"/>
      <c r="P15" s="945"/>
      <c r="Q15" s="780"/>
      <c r="R15" s="916"/>
      <c r="S15" s="944"/>
      <c r="T15" s="920"/>
      <c r="U15" s="854"/>
      <c r="V15" s="101"/>
      <c r="W15" s="944"/>
      <c r="X15" s="895"/>
      <c r="Y15" s="854"/>
      <c r="Z15" s="958"/>
      <c r="AB15" s="1418"/>
    </row>
    <row r="16" spans="1:28" ht="21" customHeight="1">
      <c r="A16" s="1686"/>
      <c r="B16" s="1756"/>
      <c r="C16" s="1729" t="s">
        <v>555</v>
      </c>
      <c r="D16" s="1727" t="s">
        <v>11</v>
      </c>
      <c r="E16" s="1736">
        <v>3500</v>
      </c>
      <c r="F16" s="1650"/>
      <c r="G16" s="934" t="s">
        <v>116</v>
      </c>
      <c r="H16" s="920"/>
      <c r="I16" s="935"/>
      <c r="J16" s="938"/>
      <c r="K16" s="1766"/>
      <c r="L16" s="1618"/>
      <c r="M16" s="1485"/>
      <c r="N16" s="1748"/>
      <c r="O16" s="944"/>
      <c r="P16" s="945"/>
      <c r="Q16" s="780"/>
      <c r="R16" s="916"/>
      <c r="S16" s="946"/>
      <c r="T16" s="812"/>
      <c r="U16" s="854"/>
      <c r="V16" s="101"/>
      <c r="W16" s="944"/>
      <c r="X16" s="895"/>
      <c r="Y16" s="854"/>
      <c r="Z16" s="958"/>
      <c r="AB16" s="1418"/>
    </row>
    <row r="17" spans="1:28" ht="21" customHeight="1">
      <c r="A17" s="1686"/>
      <c r="B17" s="332" t="s">
        <v>397</v>
      </c>
      <c r="C17" s="1756"/>
      <c r="D17" s="1728"/>
      <c r="E17" s="1759"/>
      <c r="F17" s="1750"/>
      <c r="G17" s="934" t="s">
        <v>116</v>
      </c>
      <c r="H17" s="920"/>
      <c r="I17" s="935"/>
      <c r="J17" s="936"/>
      <c r="K17" s="541" t="s">
        <v>633</v>
      </c>
      <c r="L17" s="542" t="s">
        <v>125</v>
      </c>
      <c r="M17" s="516">
        <v>400</v>
      </c>
      <c r="N17" s="344"/>
      <c r="O17" s="948"/>
      <c r="P17" s="949"/>
      <c r="Q17" s="897"/>
      <c r="R17" s="936"/>
      <c r="S17" s="948"/>
      <c r="T17" s="920"/>
      <c r="U17" s="935"/>
      <c r="V17" s="954"/>
      <c r="W17" s="948"/>
      <c r="X17" s="896"/>
      <c r="Y17" s="935"/>
      <c r="Z17" s="959"/>
      <c r="AA17" s="89"/>
      <c r="AB17" s="1418"/>
    </row>
    <row r="18" spans="1:28" ht="21" customHeight="1">
      <c r="A18" s="1686"/>
      <c r="B18" s="1688" t="s">
        <v>394</v>
      </c>
      <c r="C18" s="544" t="s">
        <v>13</v>
      </c>
      <c r="D18" s="542" t="s">
        <v>9</v>
      </c>
      <c r="E18" s="639">
        <v>850</v>
      </c>
      <c r="F18" s="741"/>
      <c r="G18" s="894"/>
      <c r="H18" s="939"/>
      <c r="I18" s="854"/>
      <c r="J18" s="916"/>
      <c r="K18" s="952"/>
      <c r="L18" s="812"/>
      <c r="M18" s="854"/>
      <c r="N18" s="101"/>
      <c r="O18" s="944"/>
      <c r="P18" s="945"/>
      <c r="Q18" s="780"/>
      <c r="R18" s="916"/>
      <c r="S18" s="944"/>
      <c r="T18" s="812"/>
      <c r="U18" s="854"/>
      <c r="V18" s="101"/>
      <c r="W18" s="944"/>
      <c r="X18" s="895"/>
      <c r="Y18" s="854"/>
      <c r="Z18" s="958"/>
      <c r="AB18" s="1418"/>
    </row>
    <row r="19" spans="1:28" ht="21" customHeight="1">
      <c r="A19" s="1686"/>
      <c r="B19" s="1754"/>
      <c r="C19" s="544" t="s">
        <v>14</v>
      </c>
      <c r="D19" s="542" t="s">
        <v>9</v>
      </c>
      <c r="E19" s="639">
        <v>700</v>
      </c>
      <c r="F19" s="741"/>
      <c r="G19" s="894" t="s">
        <v>116</v>
      </c>
      <c r="H19" s="939"/>
      <c r="I19" s="854"/>
      <c r="J19" s="916"/>
      <c r="K19" s="952"/>
      <c r="L19" s="812"/>
      <c r="M19" s="854"/>
      <c r="N19" s="101"/>
      <c r="O19" s="944"/>
      <c r="P19" s="945"/>
      <c r="Q19" s="780"/>
      <c r="R19" s="916"/>
      <c r="S19" s="944"/>
      <c r="T19" s="812"/>
      <c r="U19" s="854"/>
      <c r="V19" s="101"/>
      <c r="W19" s="944"/>
      <c r="X19" s="895"/>
      <c r="Y19" s="854"/>
      <c r="Z19" s="958"/>
      <c r="AB19" s="1418"/>
    </row>
    <row r="20" spans="1:28" ht="21" customHeight="1">
      <c r="A20" s="1686"/>
      <c r="B20" s="1755"/>
      <c r="C20" s="321" t="s">
        <v>15</v>
      </c>
      <c r="D20" s="210" t="s">
        <v>9</v>
      </c>
      <c r="E20" s="648">
        <v>500</v>
      </c>
      <c r="F20" s="741"/>
      <c r="G20" s="894" t="s">
        <v>116</v>
      </c>
      <c r="H20" s="939"/>
      <c r="I20" s="854"/>
      <c r="J20" s="916"/>
      <c r="K20" s="953"/>
      <c r="L20" s="920"/>
      <c r="M20" s="935"/>
      <c r="N20" s="954"/>
      <c r="O20" s="944"/>
      <c r="P20" s="945"/>
      <c r="Q20" s="780"/>
      <c r="R20" s="916"/>
      <c r="S20" s="944"/>
      <c r="T20" s="812"/>
      <c r="U20" s="854"/>
      <c r="V20" s="101"/>
      <c r="W20" s="944"/>
      <c r="X20" s="895"/>
      <c r="Y20" s="854"/>
      <c r="Z20" s="958"/>
      <c r="AB20" s="1418"/>
    </row>
    <row r="21" spans="1:28" ht="21" customHeight="1">
      <c r="A21" s="1686"/>
      <c r="B21" s="1757" t="s">
        <v>395</v>
      </c>
      <c r="C21" s="544" t="s">
        <v>16</v>
      </c>
      <c r="D21" s="542" t="s">
        <v>9</v>
      </c>
      <c r="E21" s="639">
        <v>500</v>
      </c>
      <c r="F21" s="741"/>
      <c r="G21" s="940" t="s">
        <v>116</v>
      </c>
      <c r="H21" s="939"/>
      <c r="I21" s="854"/>
      <c r="J21" s="916"/>
      <c r="K21" s="955"/>
      <c r="L21" s="920"/>
      <c r="M21" s="854"/>
      <c r="N21" s="954"/>
      <c r="O21" s="946"/>
      <c r="P21" s="945"/>
      <c r="Q21" s="780"/>
      <c r="R21" s="916"/>
      <c r="S21" s="946"/>
      <c r="T21" s="812"/>
      <c r="U21" s="854"/>
      <c r="V21" s="101"/>
      <c r="W21" s="946"/>
      <c r="X21" s="895"/>
      <c r="Y21" s="854"/>
      <c r="Z21" s="958"/>
      <c r="AB21" s="1418"/>
    </row>
    <row r="22" spans="1:28" ht="21" customHeight="1">
      <c r="A22" s="1686"/>
      <c r="B22" s="1687"/>
      <c r="C22" s="520" t="s">
        <v>17</v>
      </c>
      <c r="D22" s="545" t="s">
        <v>9</v>
      </c>
      <c r="E22" s="644">
        <v>1950</v>
      </c>
      <c r="F22" s="741"/>
      <c r="G22" s="894" t="s">
        <v>116</v>
      </c>
      <c r="H22" s="939"/>
      <c r="I22" s="854"/>
      <c r="J22" s="101"/>
      <c r="K22" s="952"/>
      <c r="L22" s="812"/>
      <c r="M22" s="854"/>
      <c r="N22" s="101"/>
      <c r="O22" s="944"/>
      <c r="P22" s="945"/>
      <c r="Q22" s="780"/>
      <c r="R22" s="916"/>
      <c r="S22" s="944"/>
      <c r="T22" s="812"/>
      <c r="U22" s="854"/>
      <c r="V22" s="101"/>
      <c r="W22" s="944"/>
      <c r="X22" s="895"/>
      <c r="Y22" s="854"/>
      <c r="Z22" s="958"/>
      <c r="AA22" s="90"/>
      <c r="AB22" s="1418"/>
    </row>
    <row r="23" spans="1:28" ht="21" customHeight="1">
      <c r="A23" s="1686"/>
      <c r="B23" s="1687" t="s">
        <v>396</v>
      </c>
      <c r="C23" s="544" t="s">
        <v>18</v>
      </c>
      <c r="D23" s="542" t="s">
        <v>9</v>
      </c>
      <c r="E23" s="639">
        <v>800</v>
      </c>
      <c r="F23" s="741"/>
      <c r="G23" s="894" t="s">
        <v>116</v>
      </c>
      <c r="H23" s="939"/>
      <c r="I23" s="854"/>
      <c r="J23" s="916"/>
      <c r="K23" s="952"/>
      <c r="L23" s="812"/>
      <c r="M23" s="854"/>
      <c r="N23" s="916"/>
      <c r="O23" s="944"/>
      <c r="P23" s="945"/>
      <c r="Q23" s="780"/>
      <c r="R23" s="916"/>
      <c r="S23" s="944"/>
      <c r="T23" s="812"/>
      <c r="U23" s="854"/>
      <c r="V23" s="101"/>
      <c r="W23" s="944"/>
      <c r="X23" s="895"/>
      <c r="Y23" s="854"/>
      <c r="Z23" s="958"/>
      <c r="AA23" s="90"/>
      <c r="AB23" s="1656"/>
    </row>
    <row r="24" spans="1:28" ht="21" customHeight="1">
      <c r="A24" s="1686"/>
      <c r="B24" s="1687"/>
      <c r="C24" s="544" t="s">
        <v>19</v>
      </c>
      <c r="D24" s="542" t="s">
        <v>9</v>
      </c>
      <c r="E24" s="639">
        <v>1100</v>
      </c>
      <c r="F24" s="741"/>
      <c r="G24" s="894" t="s">
        <v>116</v>
      </c>
      <c r="H24" s="939"/>
      <c r="I24" s="854"/>
      <c r="J24" s="916"/>
      <c r="K24" s="952"/>
      <c r="L24" s="812"/>
      <c r="M24" s="854"/>
      <c r="N24" s="916"/>
      <c r="O24" s="944"/>
      <c r="P24" s="945"/>
      <c r="Q24" s="780"/>
      <c r="R24" s="916"/>
      <c r="S24" s="944"/>
      <c r="T24" s="812"/>
      <c r="U24" s="854"/>
      <c r="V24" s="101"/>
      <c r="W24" s="944"/>
      <c r="X24" s="895"/>
      <c r="Y24" s="854"/>
      <c r="Z24" s="958"/>
      <c r="AA24" s="90"/>
      <c r="AB24" s="1656"/>
    </row>
    <row r="25" spans="1:28" ht="21" customHeight="1">
      <c r="A25" s="1686"/>
      <c r="B25" s="332" t="s">
        <v>398</v>
      </c>
      <c r="C25" s="544" t="s">
        <v>556</v>
      </c>
      <c r="D25" s="542" t="s">
        <v>9</v>
      </c>
      <c r="E25" s="639">
        <v>2150</v>
      </c>
      <c r="F25" s="741"/>
      <c r="G25" s="894" t="s">
        <v>116</v>
      </c>
      <c r="H25" s="939"/>
      <c r="I25" s="854"/>
      <c r="J25" s="916"/>
      <c r="K25" s="894" t="s">
        <v>116</v>
      </c>
      <c r="L25" s="939"/>
      <c r="M25" s="854"/>
      <c r="N25" s="916"/>
      <c r="O25" s="944"/>
      <c r="P25" s="945"/>
      <c r="Q25" s="780"/>
      <c r="R25" s="916"/>
      <c r="S25" s="944"/>
      <c r="T25" s="812"/>
      <c r="U25" s="854"/>
      <c r="V25" s="101"/>
      <c r="W25" s="944"/>
      <c r="X25" s="895"/>
      <c r="Y25" s="854"/>
      <c r="Z25" s="958"/>
      <c r="AA25" s="90"/>
      <c r="AB25" s="1656"/>
    </row>
    <row r="26" spans="1:28" ht="21" customHeight="1" thickBot="1">
      <c r="A26" s="1749"/>
      <c r="B26" s="366" t="s">
        <v>399</v>
      </c>
      <c r="C26" s="546" t="s">
        <v>20</v>
      </c>
      <c r="D26" s="543" t="s">
        <v>9</v>
      </c>
      <c r="E26" s="647">
        <v>1400</v>
      </c>
      <c r="F26" s="359"/>
      <c r="G26" s="941" t="s">
        <v>116</v>
      </c>
      <c r="H26" s="942"/>
      <c r="I26" s="943"/>
      <c r="J26" s="924"/>
      <c r="K26" s="950"/>
      <c r="L26" s="942"/>
      <c r="M26" s="943"/>
      <c r="N26" s="924"/>
      <c r="O26" s="950"/>
      <c r="P26" s="951"/>
      <c r="Q26" s="803"/>
      <c r="R26" s="924"/>
      <c r="S26" s="950"/>
      <c r="T26" s="923"/>
      <c r="U26" s="943"/>
      <c r="V26" s="474"/>
      <c r="W26" s="950"/>
      <c r="X26" s="901"/>
      <c r="Y26" s="943"/>
      <c r="Z26" s="960"/>
      <c r="AA26" s="90"/>
      <c r="AB26" s="1656"/>
    </row>
    <row r="27" spans="1:28" ht="21" customHeight="1" thickTop="1">
      <c r="A27" s="171" t="s">
        <v>212</v>
      </c>
      <c r="B27" s="254">
        <f>SUM(E27,I27,M27,Q27,U27,Y27)</f>
        <v>51320</v>
      </c>
      <c r="C27" s="167" t="s">
        <v>213</v>
      </c>
      <c r="D27" s="213"/>
      <c r="E27" s="202">
        <f>SUM(E7:E26)</f>
        <v>29300</v>
      </c>
      <c r="F27" s="362">
        <f>SUM(F7:F26)</f>
        <v>0</v>
      </c>
      <c r="G27" s="167" t="s">
        <v>212</v>
      </c>
      <c r="H27" s="201"/>
      <c r="I27" s="202">
        <f>SUM(I7:I26)</f>
        <v>0</v>
      </c>
      <c r="J27" s="362">
        <f>SUM(J7:J26)</f>
        <v>0</v>
      </c>
      <c r="K27" s="167" t="s">
        <v>212</v>
      </c>
      <c r="L27" s="201"/>
      <c r="M27" s="202">
        <f>SUM(M7:M26)</f>
        <v>2600</v>
      </c>
      <c r="N27" s="362">
        <f>SUM(N7:N26)</f>
        <v>0</v>
      </c>
      <c r="O27" s="212"/>
      <c r="P27" s="203"/>
      <c r="Q27" s="203"/>
      <c r="R27" s="205"/>
      <c r="S27" s="171" t="s">
        <v>214</v>
      </c>
      <c r="T27" s="201"/>
      <c r="U27" s="202">
        <f>SUM(U7:U26)</f>
        <v>0</v>
      </c>
      <c r="V27" s="362">
        <f>SUM(V7:V26)</f>
        <v>0</v>
      </c>
      <c r="W27" s="167" t="s">
        <v>215</v>
      </c>
      <c r="X27" s="201"/>
      <c r="Y27" s="202">
        <f>SUM(Y7:Y26)</f>
        <v>19420</v>
      </c>
      <c r="Z27" s="362">
        <f>SUM(Z7:Z26)</f>
        <v>0</v>
      </c>
      <c r="AB27" s="1656"/>
    </row>
    <row r="28" spans="1:28" ht="4.5" customHeight="1">
      <c r="A28" s="173"/>
      <c r="B28" s="97"/>
      <c r="C28" s="173"/>
      <c r="D28" s="214"/>
      <c r="E28" s="161"/>
      <c r="F28" s="175"/>
      <c r="G28" s="173"/>
      <c r="H28" s="97"/>
      <c r="I28" s="161"/>
      <c r="J28" s="215"/>
      <c r="K28" s="173"/>
      <c r="L28" s="97"/>
      <c r="M28" s="161"/>
      <c r="N28" s="175"/>
      <c r="O28" s="91"/>
      <c r="P28" s="88"/>
      <c r="Q28" s="88"/>
      <c r="R28" s="102"/>
      <c r="S28" s="173"/>
      <c r="T28" s="97"/>
      <c r="U28" s="161"/>
      <c r="V28" s="175"/>
      <c r="W28" s="173"/>
      <c r="X28" s="97"/>
      <c r="Y28" s="161"/>
      <c r="Z28" s="216"/>
      <c r="AB28" s="208"/>
    </row>
    <row r="29" spans="1:28" ht="12" customHeight="1">
      <c r="A29" s="505" t="s">
        <v>206</v>
      </c>
      <c r="B29" s="492"/>
      <c r="C29" s="506"/>
      <c r="D29" s="507"/>
      <c r="E29" s="506"/>
      <c r="F29" s="506"/>
      <c r="G29" s="506"/>
      <c r="H29" s="506"/>
      <c r="I29" s="506"/>
      <c r="J29" s="649"/>
      <c r="K29" s="497"/>
      <c r="L29" s="497"/>
      <c r="M29" s="649" t="s">
        <v>629</v>
      </c>
      <c r="N29" s="497"/>
      <c r="O29" s="497"/>
      <c r="P29" s="497"/>
      <c r="Q29" s="497"/>
      <c r="S29" s="497"/>
      <c r="T29" s="497"/>
      <c r="U29" s="497"/>
      <c r="V29" s="497"/>
      <c r="W29" s="497"/>
      <c r="X29" s="497"/>
      <c r="Y29" s="497"/>
      <c r="Z29" s="497"/>
    </row>
    <row r="30" spans="1:28" ht="12" customHeight="1">
      <c r="A30" s="505" t="s">
        <v>526</v>
      </c>
      <c r="B30" s="508"/>
      <c r="C30" s="509"/>
      <c r="D30" s="492"/>
      <c r="E30" s="492"/>
      <c r="F30" s="492"/>
      <c r="G30" s="509"/>
      <c r="H30" s="510"/>
      <c r="I30" s="506"/>
      <c r="J30" s="505"/>
      <c r="L30" s="497"/>
      <c r="M30" s="649" t="s">
        <v>661</v>
      </c>
      <c r="N30" s="497"/>
      <c r="O30" s="497"/>
      <c r="P30" s="497"/>
      <c r="Q30" s="497"/>
      <c r="S30" s="497"/>
      <c r="T30" s="497"/>
      <c r="U30" s="497"/>
      <c r="V30" s="497"/>
      <c r="W30" s="497"/>
      <c r="Y30" s="497"/>
      <c r="Z30" s="497"/>
    </row>
    <row r="31" spans="1:28" ht="12" customHeight="1">
      <c r="A31" s="42" t="s">
        <v>418</v>
      </c>
      <c r="B31" s="508"/>
      <c r="C31" s="509"/>
      <c r="D31" s="492"/>
      <c r="E31" s="492"/>
      <c r="F31" s="492"/>
      <c r="G31" s="509"/>
      <c r="H31" s="510"/>
      <c r="I31" s="506"/>
      <c r="J31" s="42"/>
      <c r="L31" s="497"/>
      <c r="M31" s="505" t="s">
        <v>527</v>
      </c>
      <c r="N31" s="497"/>
      <c r="O31" s="511"/>
      <c r="P31" s="497"/>
      <c r="Q31" s="497"/>
      <c r="T31" s="497"/>
      <c r="U31" s="497"/>
      <c r="V31" s="497"/>
      <c r="W31" s="511"/>
      <c r="Y31" s="497"/>
      <c r="Z31" s="497"/>
    </row>
    <row r="32" spans="1:28" ht="11.25" customHeight="1">
      <c r="A32" s="649" t="s">
        <v>515</v>
      </c>
      <c r="M32" s="42" t="s">
        <v>680</v>
      </c>
      <c r="N32" s="497"/>
      <c r="O32" s="511"/>
      <c r="P32" s="497"/>
      <c r="Q32" s="497"/>
      <c r="R32" s="505"/>
      <c r="T32" s="497"/>
      <c r="U32" s="497"/>
      <c r="V32" s="497"/>
      <c r="W32" s="511"/>
      <c r="Y32" s="1050"/>
      <c r="Z32" s="1050"/>
      <c r="AA32" s="1050"/>
    </row>
    <row r="33" spans="1:30" ht="11.25" customHeight="1">
      <c r="A33" s="72" t="s">
        <v>528</v>
      </c>
      <c r="W33" s="1245" t="s">
        <v>505</v>
      </c>
      <c r="X33" s="1245"/>
      <c r="Y33" s="1245"/>
      <c r="Z33" s="1245"/>
      <c r="AA33" s="1050"/>
    </row>
    <row r="34" spans="1:30" ht="13.5" customHeight="1">
      <c r="A34" s="42" t="s">
        <v>529</v>
      </c>
      <c r="W34" s="1245"/>
      <c r="X34" s="1245"/>
      <c r="Y34" s="1245"/>
      <c r="Z34" s="1245"/>
      <c r="AA34" s="618"/>
    </row>
    <row r="35" spans="1:30" ht="12" customHeight="1">
      <c r="W35" s="1341" t="s">
        <v>509</v>
      </c>
      <c r="X35" s="1341"/>
      <c r="Y35" s="1341"/>
      <c r="Z35" s="1341"/>
    </row>
    <row r="36" spans="1:30">
      <c r="A36" s="505"/>
    </row>
    <row r="39" spans="1:30">
      <c r="K39" s="649"/>
      <c r="L39" s="497"/>
      <c r="M39" s="497"/>
      <c r="N39" s="497"/>
      <c r="O39" s="497"/>
      <c r="Q39" s="497"/>
      <c r="R39" s="497"/>
      <c r="S39" s="497"/>
      <c r="T39" s="497"/>
      <c r="U39" s="497"/>
      <c r="Z39" s="1555"/>
      <c r="AA39" s="1555"/>
      <c r="AB39" s="1555"/>
      <c r="AC39" s="1555"/>
      <c r="AD39" s="1555"/>
    </row>
    <row r="40" spans="1:30">
      <c r="K40" s="505"/>
      <c r="L40" s="497"/>
      <c r="M40" s="511"/>
      <c r="N40" s="497"/>
      <c r="O40" s="497"/>
      <c r="R40" s="497"/>
      <c r="S40" s="497"/>
      <c r="T40" s="497"/>
      <c r="U40" s="511"/>
      <c r="Z40" s="1555"/>
      <c r="AA40" s="1555"/>
      <c r="AB40" s="1555"/>
      <c r="AC40" s="1555"/>
      <c r="AD40" s="1555"/>
    </row>
    <row r="41" spans="1:30" ht="12">
      <c r="K41" s="42"/>
      <c r="L41" s="497"/>
      <c r="M41" s="511"/>
      <c r="N41" s="497"/>
      <c r="O41" s="497"/>
      <c r="P41" s="505"/>
      <c r="R41" s="497"/>
      <c r="S41" s="497"/>
      <c r="T41" s="497"/>
      <c r="U41" s="511"/>
      <c r="Z41" s="1556"/>
      <c r="AA41" s="1556"/>
      <c r="AB41" s="1556"/>
      <c r="AC41" s="1556"/>
      <c r="AD41" s="1556"/>
    </row>
  </sheetData>
  <mergeCells count="68">
    <mergeCell ref="Z39:AD40"/>
    <mergeCell ref="Z41:AD41"/>
    <mergeCell ref="W33:Z34"/>
    <mergeCell ref="W35:Z35"/>
    <mergeCell ref="K5:L5"/>
    <mergeCell ref="AB6:AB27"/>
    <mergeCell ref="L15:L16"/>
    <mergeCell ref="V4:Z5"/>
    <mergeCell ref="S5:U5"/>
    <mergeCell ref="W7:W11"/>
    <mergeCell ref="Y7:Y11"/>
    <mergeCell ref="Z7:Z11"/>
    <mergeCell ref="K4:L4"/>
    <mergeCell ref="M5:O5"/>
    <mergeCell ref="P4:R4"/>
    <mergeCell ref="K15:K16"/>
    <mergeCell ref="N15:N16"/>
    <mergeCell ref="M15:M16"/>
    <mergeCell ref="T6:U6"/>
    <mergeCell ref="A12:A26"/>
    <mergeCell ref="H5:J5"/>
    <mergeCell ref="F16:F17"/>
    <mergeCell ref="D16:D17"/>
    <mergeCell ref="A7:A10"/>
    <mergeCell ref="B23:B24"/>
    <mergeCell ref="B18:B20"/>
    <mergeCell ref="C16:C17"/>
    <mergeCell ref="B21:B22"/>
    <mergeCell ref="B14:B16"/>
    <mergeCell ref="E16:E17"/>
    <mergeCell ref="P5:R5"/>
    <mergeCell ref="B7:B8"/>
    <mergeCell ref="A1:B1"/>
    <mergeCell ref="D5:F5"/>
    <mergeCell ref="D1:G1"/>
    <mergeCell ref="C2:G3"/>
    <mergeCell ref="D4:J4"/>
    <mergeCell ref="A3:B3"/>
    <mergeCell ref="X6:Y6"/>
    <mergeCell ref="K7:K10"/>
    <mergeCell ref="L1:M1"/>
    <mergeCell ref="H1:K1"/>
    <mergeCell ref="N1:O1"/>
    <mergeCell ref="R1:R2"/>
    <mergeCell ref="M7:M10"/>
    <mergeCell ref="N7:N10"/>
    <mergeCell ref="L2:O3"/>
    <mergeCell ref="H2:K3"/>
    <mergeCell ref="L7:L10"/>
    <mergeCell ref="H6:I6"/>
    <mergeCell ref="L6:M6"/>
    <mergeCell ref="P6:Q6"/>
    <mergeCell ref="X1:Z1"/>
    <mergeCell ref="V1:W1"/>
    <mergeCell ref="S1:U2"/>
    <mergeCell ref="S4:U4"/>
    <mergeCell ref="X2:Z2"/>
    <mergeCell ref="V2:W2"/>
    <mergeCell ref="P1:Q1"/>
    <mergeCell ref="P2:Q3"/>
    <mergeCell ref="V3:Z3"/>
    <mergeCell ref="S3:U3"/>
    <mergeCell ref="C8:C9"/>
    <mergeCell ref="D6:E6"/>
    <mergeCell ref="D8:D9"/>
    <mergeCell ref="M4:O4"/>
    <mergeCell ref="E8:E9"/>
    <mergeCell ref="F8:F9"/>
  </mergeCells>
  <phoneticPr fontId="3"/>
  <conditionalFormatting sqref="Z7 N7 N11:N15 N17:N28 F7:F8 Z12:Z28 F10:F28 J11:J28 V9:V28 R7:R28">
    <cfRule type="expression" dxfId="22" priority="2" stopIfTrue="1">
      <formula>E7&lt;F7</formula>
    </cfRule>
  </conditionalFormatting>
  <conditionalFormatting sqref="V7:V8">
    <cfRule type="expression" dxfId="21" priority="1" stopIfTrue="1">
      <formula>U7&lt;V7</formula>
    </cfRule>
  </conditionalFormatting>
  <dataValidations count="1">
    <dataValidation imeMode="off" allowBlank="1" showInputMessage="1" showErrorMessage="1" sqref="I27:J27 M27:N27 U27:V27 Y27:Z27 E18:E27 M7:N7 E10:E16 E7:F8 H5:J5 D1:G1 N1:O1 S1:U3 V4:Z5 V2:Z2 D5:F5 F10:F27 M15:N17 Y7:Z7 P2:Q3 I8 U7:V8"/>
  </dataValidations>
  <printOptions horizontalCentered="1"/>
  <pageMargins left="0.39370078740157483" right="0" top="0.39370078740157483" bottom="0" header="0.51181102362204722" footer="0.19685039370078741"/>
  <pageSetup paperSize="9" scale="95" orientation="landscape"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1"/>
  <sheetViews>
    <sheetView showGridLines="0" showZeros="0" zoomScale="95" zoomScaleNormal="95" zoomScaleSheetLayoutView="100" workbookViewId="0">
      <selection activeCell="V16" sqref="V16"/>
    </sheetView>
  </sheetViews>
  <sheetFormatPr defaultRowHeight="13.5"/>
  <cols>
    <col min="1" max="2" width="2.75" style="32" customWidth="1"/>
    <col min="3" max="3" width="9.375" style="32" customWidth="1"/>
    <col min="4" max="4" width="1.625" style="32" customWidth="1"/>
    <col min="5" max="5" width="6.125" style="32" customWidth="1"/>
    <col min="6" max="6" width="9.875" style="32" customWidth="1"/>
    <col min="7" max="7" width="8.875" style="32" customWidth="1"/>
    <col min="8" max="8" width="5.625" style="32" customWidth="1"/>
    <col min="9" max="9" width="0.5" style="32" customWidth="1"/>
    <col min="10" max="10" width="2.75" style="32" customWidth="1"/>
    <col min="11" max="11" width="9.375" style="32" customWidth="1"/>
    <col min="12" max="12" width="1.625" style="32" customWidth="1"/>
    <col min="13" max="13" width="6.125" style="32" customWidth="1"/>
    <col min="14" max="14" width="9.875" style="32" customWidth="1"/>
    <col min="15" max="15" width="8.875" style="32" customWidth="1"/>
    <col min="16" max="16" width="5.625" style="32" customWidth="1"/>
    <col min="17" max="17" width="0.5" style="32" customWidth="1"/>
    <col min="18" max="18" width="2.75" style="32" customWidth="1"/>
    <col min="19" max="19" width="9.375" style="32" customWidth="1"/>
    <col min="20" max="20" width="1.625" style="32" customWidth="1"/>
    <col min="21" max="21" width="6.125" style="32" customWidth="1"/>
    <col min="22" max="22" width="9.875" style="32" customWidth="1"/>
    <col min="23" max="23" width="8.875" style="32" customWidth="1"/>
    <col min="24" max="24" width="5.625" style="32" customWidth="1"/>
    <col min="25" max="25" width="0.75" style="68" customWidth="1"/>
    <col min="26" max="26" width="2.75" style="68" customWidth="1"/>
    <col min="27" max="16384" width="9" style="68"/>
  </cols>
  <sheetData>
    <row r="1" spans="1:27" ht="15.75" customHeight="1">
      <c r="A1" s="221"/>
      <c r="B1" s="221"/>
      <c r="C1" s="221"/>
      <c r="D1" s="221"/>
      <c r="E1" s="221"/>
      <c r="F1" s="221"/>
      <c r="G1" s="221"/>
      <c r="H1" s="221"/>
      <c r="I1" s="221"/>
      <c r="J1" s="221"/>
      <c r="K1" s="1776" t="s">
        <v>345</v>
      </c>
      <c r="L1" s="1776"/>
      <c r="M1" s="1776"/>
      <c r="N1" s="1776"/>
      <c r="O1" s="1776"/>
      <c r="P1" s="221"/>
      <c r="Q1" s="221"/>
      <c r="R1" s="221"/>
      <c r="S1" s="221"/>
      <c r="T1" s="221"/>
      <c r="U1" s="221"/>
      <c r="V1" s="221"/>
      <c r="W1" s="221"/>
      <c r="X1" s="221"/>
      <c r="Y1" s="221"/>
      <c r="Z1" s="221"/>
    </row>
    <row r="2" spans="1:27" ht="17.100000000000001" customHeight="1">
      <c r="A2" s="1808" t="str">
        <f>市内河!A1</f>
        <v>令和２年</v>
      </c>
      <c r="B2" s="1809"/>
      <c r="C2" s="337" t="s">
        <v>241</v>
      </c>
      <c r="D2" s="1780"/>
      <c r="E2" s="1781"/>
      <c r="F2" s="1782"/>
      <c r="G2" s="1796" t="s">
        <v>254</v>
      </c>
      <c r="H2" s="1796"/>
      <c r="I2" s="1796"/>
      <c r="J2" s="1796"/>
      <c r="K2" s="1796"/>
      <c r="L2" s="338" t="s">
        <v>382</v>
      </c>
      <c r="M2" s="347"/>
      <c r="N2" s="355"/>
      <c r="O2" s="338" t="s">
        <v>383</v>
      </c>
      <c r="P2" s="1334" t="s">
        <v>297</v>
      </c>
      <c r="Q2" s="1786"/>
      <c r="R2" s="1799">
        <f>R4</f>
        <v>0</v>
      </c>
      <c r="S2" s="1800"/>
      <c r="T2" s="1801"/>
      <c r="U2" s="1805" t="s">
        <v>114</v>
      </c>
      <c r="V2" s="1806"/>
      <c r="W2" s="1807" t="s">
        <v>117</v>
      </c>
      <c r="X2" s="1807"/>
    </row>
    <row r="3" spans="1:27" s="32" customFormat="1" ht="16.5" customHeight="1">
      <c r="A3" s="306">
        <f>市内河!A2</f>
        <v>43862</v>
      </c>
      <c r="B3" s="302" t="s">
        <v>356</v>
      </c>
      <c r="C3" s="1791"/>
      <c r="D3" s="1792"/>
      <c r="E3" s="1792"/>
      <c r="F3" s="1792"/>
      <c r="G3" s="1332"/>
      <c r="H3" s="1332"/>
      <c r="I3" s="1332"/>
      <c r="J3" s="1332"/>
      <c r="K3" s="1332"/>
      <c r="L3" s="1336"/>
      <c r="M3" s="1336"/>
      <c r="N3" s="1336"/>
      <c r="O3" s="1330"/>
      <c r="P3" s="1787"/>
      <c r="Q3" s="1788"/>
      <c r="R3" s="1783"/>
      <c r="S3" s="1783"/>
      <c r="T3" s="1802"/>
      <c r="U3" s="1275"/>
      <c r="V3" s="1277"/>
      <c r="W3" s="1277"/>
      <c r="X3" s="1277"/>
      <c r="Y3" s="76"/>
      <c r="Z3" s="27"/>
    </row>
    <row r="4" spans="1:27" s="32" customFormat="1" ht="20.25" customHeight="1">
      <c r="A4" s="1313" t="s">
        <v>148</v>
      </c>
      <c r="B4" s="1272"/>
      <c r="C4" s="1339"/>
      <c r="D4" s="1340"/>
      <c r="E4" s="1340"/>
      <c r="F4" s="1340"/>
      <c r="G4" s="1333"/>
      <c r="H4" s="1333"/>
      <c r="I4" s="1333"/>
      <c r="J4" s="1333"/>
      <c r="K4" s="1333"/>
      <c r="L4" s="1337"/>
      <c r="M4" s="1337"/>
      <c r="N4" s="1337"/>
      <c r="O4" s="1331"/>
      <c r="P4" s="1793" t="s">
        <v>103</v>
      </c>
      <c r="Q4" s="1794"/>
      <c r="R4" s="1803">
        <f>V35</f>
        <v>0</v>
      </c>
      <c r="S4" s="1804"/>
      <c r="T4" s="1804"/>
      <c r="U4" s="1796" t="s">
        <v>384</v>
      </c>
      <c r="V4" s="1797"/>
      <c r="W4" s="1797"/>
      <c r="X4" s="1798"/>
      <c r="Y4" s="76"/>
      <c r="Z4" s="76"/>
      <c r="AA4" s="65"/>
    </row>
    <row r="5" spans="1:27" s="32" customFormat="1" ht="15.95" customHeight="1">
      <c r="A5" s="1272" t="s">
        <v>207</v>
      </c>
      <c r="B5" s="1272"/>
      <c r="C5" s="339" t="s">
        <v>274</v>
      </c>
      <c r="D5" s="1777"/>
      <c r="E5" s="1778"/>
      <c r="F5" s="1778"/>
      <c r="G5" s="1778"/>
      <c r="H5" s="1778"/>
      <c r="I5" s="1778"/>
      <c r="J5" s="1778"/>
      <c r="K5" s="1779"/>
      <c r="L5" s="1785" t="s">
        <v>118</v>
      </c>
      <c r="M5" s="1737"/>
      <c r="N5" s="1318"/>
      <c r="O5" s="1783"/>
      <c r="P5" s="1784"/>
      <c r="Q5" s="1789" t="s">
        <v>353</v>
      </c>
      <c r="R5" s="1790"/>
      <c r="S5" s="1790"/>
      <c r="T5" s="1790"/>
      <c r="U5" s="1819"/>
      <c r="V5" s="1820"/>
      <c r="W5" s="1820"/>
      <c r="X5" s="1821"/>
      <c r="Y5" s="76"/>
      <c r="Z5" s="76"/>
      <c r="AA5" s="187"/>
    </row>
    <row r="6" spans="1:27" s="32" customFormat="1" ht="15.95" customHeight="1">
      <c r="A6" s="287" t="s">
        <v>219</v>
      </c>
      <c r="B6" s="285"/>
      <c r="C6" s="340" t="s">
        <v>346</v>
      </c>
      <c r="D6" s="1293"/>
      <c r="E6" s="1294"/>
      <c r="F6" s="1295"/>
      <c r="G6" s="341" t="s">
        <v>361</v>
      </c>
      <c r="H6" s="1810"/>
      <c r="I6" s="1810"/>
      <c r="J6" s="1810"/>
      <c r="K6" s="1811"/>
      <c r="L6" s="1812" t="s">
        <v>119</v>
      </c>
      <c r="M6" s="1813"/>
      <c r="N6" s="1325"/>
      <c r="O6" s="1814"/>
      <c r="P6" s="1815"/>
      <c r="Q6" s="1323"/>
      <c r="R6" s="1324"/>
      <c r="S6" s="1324"/>
      <c r="T6" s="1324"/>
      <c r="U6" s="1822"/>
      <c r="V6" s="1820"/>
      <c r="W6" s="1823"/>
      <c r="X6" s="1824"/>
      <c r="Y6" s="68"/>
      <c r="Z6" s="68"/>
      <c r="AA6" s="65"/>
    </row>
    <row r="7" spans="1:27" s="32" customFormat="1" ht="16.350000000000001" customHeight="1">
      <c r="A7" s="1771" t="s">
        <v>472</v>
      </c>
      <c r="B7" s="280" t="s">
        <v>137</v>
      </c>
      <c r="C7" s="222" t="s">
        <v>120</v>
      </c>
      <c r="D7" s="1795" t="s">
        <v>121</v>
      </c>
      <c r="E7" s="1286"/>
      <c r="F7" s="342" t="s">
        <v>122</v>
      </c>
      <c r="G7" s="299"/>
      <c r="H7" s="250" t="s">
        <v>123</v>
      </c>
      <c r="I7" s="281"/>
      <c r="J7" s="222" t="s">
        <v>124</v>
      </c>
      <c r="K7" s="223" t="s">
        <v>120</v>
      </c>
      <c r="L7" s="1795" t="s">
        <v>121</v>
      </c>
      <c r="M7" s="1286"/>
      <c r="N7" s="342" t="s">
        <v>122</v>
      </c>
      <c r="O7" s="241"/>
      <c r="P7" s="282" t="s">
        <v>123</v>
      </c>
      <c r="Q7" s="235"/>
      <c r="R7" s="276" t="s">
        <v>124</v>
      </c>
      <c r="S7" s="276" t="s">
        <v>120</v>
      </c>
      <c r="T7" s="1795" t="s">
        <v>121</v>
      </c>
      <c r="U7" s="1286"/>
      <c r="V7" s="342" t="s">
        <v>122</v>
      </c>
      <c r="W7" s="241"/>
      <c r="X7" s="250" t="s">
        <v>123</v>
      </c>
      <c r="Y7" s="267"/>
      <c r="Z7" s="1817" t="s">
        <v>344</v>
      </c>
    </row>
    <row r="8" spans="1:27" s="32" customFormat="1" ht="16.350000000000001" customHeight="1">
      <c r="A8" s="1772"/>
      <c r="B8" s="229">
        <v>1</v>
      </c>
      <c r="C8" s="243" t="s">
        <v>314</v>
      </c>
      <c r="D8" s="283"/>
      <c r="E8" s="5">
        <v>1100</v>
      </c>
      <c r="F8" s="740"/>
      <c r="G8" s="761" t="s">
        <v>116</v>
      </c>
      <c r="H8" s="226" t="s">
        <v>154</v>
      </c>
      <c r="I8" s="259"/>
      <c r="J8" s="240">
        <v>15</v>
      </c>
      <c r="K8" s="317" t="s">
        <v>323</v>
      </c>
      <c r="L8" s="283"/>
      <c r="M8" s="5">
        <v>700</v>
      </c>
      <c r="N8" s="741"/>
      <c r="O8" s="768" t="s">
        <v>116</v>
      </c>
      <c r="P8" s="271" t="s">
        <v>156</v>
      </c>
      <c r="Q8" s="236"/>
      <c r="R8" s="240">
        <v>29</v>
      </c>
      <c r="S8" s="245" t="s">
        <v>128</v>
      </c>
      <c r="T8" s="54"/>
      <c r="U8" s="5">
        <v>750</v>
      </c>
      <c r="V8" s="741"/>
      <c r="W8" s="963" t="s">
        <v>116</v>
      </c>
      <c r="X8" s="226" t="s">
        <v>171</v>
      </c>
      <c r="Y8" s="268"/>
      <c r="Z8" s="1817"/>
    </row>
    <row r="9" spans="1:27" s="32" customFormat="1" ht="16.350000000000001" customHeight="1">
      <c r="A9" s="1772"/>
      <c r="B9" s="229">
        <v>2</v>
      </c>
      <c r="C9" s="243" t="s">
        <v>275</v>
      </c>
      <c r="D9" s="283"/>
      <c r="E9" s="5">
        <v>1450</v>
      </c>
      <c r="F9" s="741"/>
      <c r="G9" s="768" t="s">
        <v>116</v>
      </c>
      <c r="H9" s="226" t="s">
        <v>154</v>
      </c>
      <c r="I9" s="6"/>
      <c r="J9" s="240">
        <v>16</v>
      </c>
      <c r="K9" s="317" t="s">
        <v>139</v>
      </c>
      <c r="L9" s="283"/>
      <c r="M9" s="5">
        <v>800</v>
      </c>
      <c r="N9" s="741"/>
      <c r="O9" s="768" t="s">
        <v>116</v>
      </c>
      <c r="P9" s="271" t="s">
        <v>156</v>
      </c>
      <c r="Q9" s="7"/>
      <c r="R9" s="240">
        <v>30</v>
      </c>
      <c r="S9" s="245" t="s">
        <v>282</v>
      </c>
      <c r="T9" s="54"/>
      <c r="U9" s="5">
        <v>900</v>
      </c>
      <c r="V9" s="741"/>
      <c r="W9" s="963" t="s">
        <v>116</v>
      </c>
      <c r="X9" s="226" t="s">
        <v>171</v>
      </c>
      <c r="Y9" s="268"/>
      <c r="Z9" s="1817"/>
    </row>
    <row r="10" spans="1:27" s="32" customFormat="1" ht="16.350000000000001" customHeight="1">
      <c r="A10" s="1772"/>
      <c r="B10" s="229">
        <v>3</v>
      </c>
      <c r="C10" s="243" t="s">
        <v>308</v>
      </c>
      <c r="D10" s="283"/>
      <c r="E10" s="5">
        <v>1150</v>
      </c>
      <c r="F10" s="741"/>
      <c r="G10" s="768" t="s">
        <v>116</v>
      </c>
      <c r="H10" s="226" t="s">
        <v>154</v>
      </c>
      <c r="I10" s="6"/>
      <c r="J10" s="240">
        <v>17</v>
      </c>
      <c r="K10" s="317" t="s">
        <v>285</v>
      </c>
      <c r="L10" s="283"/>
      <c r="M10" s="5">
        <v>900</v>
      </c>
      <c r="N10" s="741"/>
      <c r="O10" s="768" t="s">
        <v>116</v>
      </c>
      <c r="P10" s="271" t="s">
        <v>349</v>
      </c>
      <c r="Q10" s="7"/>
      <c r="R10" s="240">
        <v>31</v>
      </c>
      <c r="S10" s="245" t="s">
        <v>322</v>
      </c>
      <c r="T10" s="54"/>
      <c r="U10" s="5">
        <v>500</v>
      </c>
      <c r="V10" s="741"/>
      <c r="W10" s="963" t="s">
        <v>116</v>
      </c>
      <c r="X10" s="226" t="s">
        <v>171</v>
      </c>
      <c r="Y10" s="268"/>
      <c r="Z10" s="1817"/>
    </row>
    <row r="11" spans="1:27" s="32" customFormat="1" ht="16.350000000000001" customHeight="1">
      <c r="A11" s="1772"/>
      <c r="B11" s="229">
        <v>4</v>
      </c>
      <c r="C11" s="243" t="s">
        <v>289</v>
      </c>
      <c r="D11" s="283"/>
      <c r="E11" s="5">
        <v>900</v>
      </c>
      <c r="F11" s="743"/>
      <c r="G11" s="768" t="s">
        <v>116</v>
      </c>
      <c r="H11" s="226" t="s">
        <v>154</v>
      </c>
      <c r="I11" s="6"/>
      <c r="J11" s="240">
        <v>18</v>
      </c>
      <c r="K11" s="317" t="s">
        <v>170</v>
      </c>
      <c r="L11" s="283"/>
      <c r="M11" s="5">
        <v>800</v>
      </c>
      <c r="N11" s="741"/>
      <c r="O11" s="768" t="s">
        <v>116</v>
      </c>
      <c r="P11" s="271" t="s">
        <v>154</v>
      </c>
      <c r="Q11" s="7"/>
      <c r="R11" s="240">
        <v>32</v>
      </c>
      <c r="S11" s="245" t="s">
        <v>129</v>
      </c>
      <c r="T11" s="54"/>
      <c r="U11" s="5">
        <v>1200</v>
      </c>
      <c r="V11" s="741"/>
      <c r="W11" s="963" t="s">
        <v>116</v>
      </c>
      <c r="X11" s="226" t="s">
        <v>171</v>
      </c>
      <c r="Y11" s="268"/>
      <c r="Z11" s="1817"/>
    </row>
    <row r="12" spans="1:27" s="32" customFormat="1" ht="16.350000000000001" customHeight="1">
      <c r="A12" s="1772"/>
      <c r="B12" s="229">
        <v>5</v>
      </c>
      <c r="C12" s="243" t="s">
        <v>290</v>
      </c>
      <c r="D12" s="283"/>
      <c r="E12" s="5">
        <v>1100</v>
      </c>
      <c r="F12" s="741"/>
      <c r="G12" s="768" t="s">
        <v>116</v>
      </c>
      <c r="H12" s="226" t="s">
        <v>154</v>
      </c>
      <c r="I12" s="6"/>
      <c r="J12" s="240">
        <v>19</v>
      </c>
      <c r="K12" s="317" t="s">
        <v>161</v>
      </c>
      <c r="L12" s="278"/>
      <c r="M12" s="5">
        <v>1450</v>
      </c>
      <c r="N12" s="741"/>
      <c r="O12" s="768" t="s">
        <v>116</v>
      </c>
      <c r="P12" s="271" t="s">
        <v>681</v>
      </c>
      <c r="Q12" s="7"/>
      <c r="R12" s="240">
        <v>33</v>
      </c>
      <c r="S12" s="731" t="s">
        <v>664</v>
      </c>
      <c r="T12" s="54"/>
      <c r="U12" s="5"/>
      <c r="V12" s="741"/>
      <c r="W12" s="963"/>
      <c r="X12" s="226"/>
      <c r="Y12" s="268"/>
      <c r="Z12" s="1817"/>
    </row>
    <row r="13" spans="1:27" s="32" customFormat="1" ht="16.350000000000001" customHeight="1">
      <c r="A13" s="1772"/>
      <c r="B13" s="229">
        <v>6</v>
      </c>
      <c r="C13" s="243" t="s">
        <v>277</v>
      </c>
      <c r="D13" s="283"/>
      <c r="E13" s="5">
        <v>2000</v>
      </c>
      <c r="F13" s="741"/>
      <c r="G13" s="768" t="s">
        <v>116</v>
      </c>
      <c r="H13" s="226" t="s">
        <v>154</v>
      </c>
      <c r="I13" s="6"/>
      <c r="J13" s="240">
        <v>20</v>
      </c>
      <c r="K13" s="732" t="s">
        <v>639</v>
      </c>
      <c r="L13" s="283"/>
      <c r="M13" s="5"/>
      <c r="N13" s="1052"/>
      <c r="O13" s="279"/>
      <c r="P13" s="271"/>
      <c r="Q13" s="7"/>
      <c r="R13" s="240">
        <v>34</v>
      </c>
      <c r="S13" s="245" t="s">
        <v>666</v>
      </c>
      <c r="T13" s="54"/>
      <c r="U13" s="5">
        <v>1100</v>
      </c>
      <c r="V13" s="741"/>
      <c r="W13" s="963" t="s">
        <v>116</v>
      </c>
      <c r="X13" s="226" t="s">
        <v>171</v>
      </c>
      <c r="Y13" s="268"/>
      <c r="Z13" s="1817"/>
    </row>
    <row r="14" spans="1:27" s="32" customFormat="1" ht="16.350000000000001" customHeight="1">
      <c r="A14" s="1772"/>
      <c r="B14" s="229">
        <v>7</v>
      </c>
      <c r="C14" s="243" t="s">
        <v>309</v>
      </c>
      <c r="D14" s="283"/>
      <c r="E14" s="5">
        <v>1200</v>
      </c>
      <c r="F14" s="741"/>
      <c r="G14" s="768"/>
      <c r="H14" s="226" t="s">
        <v>169</v>
      </c>
      <c r="I14" s="6"/>
      <c r="J14" s="240">
        <v>21</v>
      </c>
      <c r="K14" s="317" t="s">
        <v>239</v>
      </c>
      <c r="L14" s="278"/>
      <c r="M14" s="5">
        <v>1250</v>
      </c>
      <c r="N14" s="741"/>
      <c r="O14" s="768" t="s">
        <v>116</v>
      </c>
      <c r="P14" s="226" t="s">
        <v>375</v>
      </c>
      <c r="Q14" s="7"/>
      <c r="R14" s="240">
        <v>35</v>
      </c>
      <c r="S14" s="245" t="s">
        <v>512</v>
      </c>
      <c r="T14" s="54"/>
      <c r="U14" s="5">
        <v>600</v>
      </c>
      <c r="V14" s="741"/>
      <c r="W14" s="963" t="s">
        <v>116</v>
      </c>
      <c r="X14" s="226" t="s">
        <v>175</v>
      </c>
      <c r="Y14" s="268"/>
      <c r="Z14" s="1817"/>
    </row>
    <row r="15" spans="1:27" s="32" customFormat="1" ht="16.350000000000001" customHeight="1">
      <c r="A15" s="1772"/>
      <c r="B15" s="229">
        <v>8</v>
      </c>
      <c r="C15" s="243" t="s">
        <v>291</v>
      </c>
      <c r="D15" s="67" t="s">
        <v>612</v>
      </c>
      <c r="E15" s="5"/>
      <c r="F15" s="741"/>
      <c r="G15" s="961"/>
      <c r="H15" s="226"/>
      <c r="I15" s="6"/>
      <c r="J15" s="240">
        <v>22</v>
      </c>
      <c r="K15" s="317" t="s">
        <v>140</v>
      </c>
      <c r="L15" s="278"/>
      <c r="M15" s="5">
        <v>850</v>
      </c>
      <c r="N15" s="741"/>
      <c r="O15" s="768" t="s">
        <v>116</v>
      </c>
      <c r="P15" s="271" t="s">
        <v>176</v>
      </c>
      <c r="Q15" s="7"/>
      <c r="R15" s="240">
        <v>36</v>
      </c>
      <c r="S15" s="245" t="s">
        <v>513</v>
      </c>
      <c r="T15" s="54"/>
      <c r="U15" s="5">
        <v>1250</v>
      </c>
      <c r="V15" s="344"/>
      <c r="W15" s="768" t="s">
        <v>116</v>
      </c>
      <c r="X15" s="226" t="s">
        <v>159</v>
      </c>
      <c r="Y15" s="268"/>
      <c r="Z15" s="1817"/>
    </row>
    <row r="16" spans="1:27" s="32" customFormat="1" ht="16.350000000000001" customHeight="1">
      <c r="A16" s="1772"/>
      <c r="B16" s="229">
        <v>9</v>
      </c>
      <c r="C16" s="243" t="s">
        <v>279</v>
      </c>
      <c r="D16" s="283"/>
      <c r="E16" s="5">
        <v>1400</v>
      </c>
      <c r="F16" s="741"/>
      <c r="G16" s="768" t="s">
        <v>116</v>
      </c>
      <c r="H16" s="226" t="s">
        <v>173</v>
      </c>
      <c r="I16" s="6"/>
      <c r="J16" s="240">
        <v>23</v>
      </c>
      <c r="K16" s="317" t="s">
        <v>281</v>
      </c>
      <c r="L16" s="278"/>
      <c r="M16" s="5">
        <v>600</v>
      </c>
      <c r="N16" s="741"/>
      <c r="O16" s="768" t="s">
        <v>116</v>
      </c>
      <c r="P16" s="271" t="s">
        <v>176</v>
      </c>
      <c r="Q16" s="7"/>
      <c r="R16" s="240">
        <v>37</v>
      </c>
      <c r="S16" s="245" t="s">
        <v>696</v>
      </c>
      <c r="T16" s="54"/>
      <c r="U16" s="1172" t="s">
        <v>697</v>
      </c>
      <c r="V16" s="1208"/>
      <c r="W16" s="768" t="s">
        <v>116</v>
      </c>
      <c r="X16" s="226" t="s">
        <v>159</v>
      </c>
      <c r="Y16" s="75"/>
      <c r="Z16" s="1817"/>
    </row>
    <row r="17" spans="1:26" s="32" customFormat="1" ht="16.350000000000001" customHeight="1">
      <c r="A17" s="1772"/>
      <c r="B17" s="229">
        <v>10</v>
      </c>
      <c r="C17" s="243" t="s">
        <v>280</v>
      </c>
      <c r="D17" s="67" t="s">
        <v>638</v>
      </c>
      <c r="E17" s="5"/>
      <c r="F17" s="1052"/>
      <c r="G17" s="1054"/>
      <c r="H17" s="226"/>
      <c r="I17" s="6"/>
      <c r="J17" s="240">
        <v>24</v>
      </c>
      <c r="K17" s="317" t="s">
        <v>141</v>
      </c>
      <c r="L17" s="278"/>
      <c r="M17" s="5">
        <v>1050</v>
      </c>
      <c r="N17" s="741"/>
      <c r="O17" s="768" t="s">
        <v>116</v>
      </c>
      <c r="P17" s="271" t="s">
        <v>173</v>
      </c>
      <c r="Q17" s="7"/>
      <c r="R17" s="669"/>
      <c r="S17" s="65"/>
      <c r="T17" s="37"/>
      <c r="U17" s="65"/>
      <c r="V17" s="65"/>
      <c r="W17" s="670"/>
      <c r="X17" s="275"/>
      <c r="Y17" s="75"/>
      <c r="Z17" s="1817"/>
    </row>
    <row r="18" spans="1:26" s="32" customFormat="1" ht="16.350000000000001" customHeight="1">
      <c r="A18" s="1772"/>
      <c r="B18" s="229">
        <v>11</v>
      </c>
      <c r="C18" s="243" t="s">
        <v>362</v>
      </c>
      <c r="D18" s="283"/>
      <c r="E18" s="5">
        <v>1100</v>
      </c>
      <c r="F18" s="741"/>
      <c r="G18" s="961"/>
      <c r="H18" s="226" t="s">
        <v>165</v>
      </c>
      <c r="I18" s="6"/>
      <c r="J18" s="240">
        <v>25</v>
      </c>
      <c r="K18" s="243" t="s">
        <v>127</v>
      </c>
      <c r="L18" s="283"/>
      <c r="M18" s="5">
        <v>1250</v>
      </c>
      <c r="N18" s="741"/>
      <c r="O18" s="962" t="s">
        <v>116</v>
      </c>
      <c r="P18" s="226" t="s">
        <v>167</v>
      </c>
      <c r="Q18" s="7"/>
      <c r="R18" s="669"/>
      <c r="S18" s="74"/>
      <c r="T18" s="671"/>
      <c r="U18" s="187"/>
      <c r="V18" s="219"/>
      <c r="W18" s="672"/>
      <c r="X18" s="673"/>
      <c r="Y18" s="75"/>
      <c r="Z18" s="1817"/>
    </row>
    <row r="19" spans="1:26" s="32" customFormat="1" ht="16.350000000000001" customHeight="1">
      <c r="A19" s="1772"/>
      <c r="B19" s="229">
        <v>12</v>
      </c>
      <c r="C19" s="317" t="s">
        <v>138</v>
      </c>
      <c r="D19" s="283"/>
      <c r="E19" s="5">
        <v>350</v>
      </c>
      <c r="F19" s="741"/>
      <c r="G19" s="768" t="s">
        <v>116</v>
      </c>
      <c r="H19" s="297" t="s">
        <v>156</v>
      </c>
      <c r="I19" s="6"/>
      <c r="J19" s="240">
        <v>26</v>
      </c>
      <c r="K19" s="732" t="s">
        <v>641</v>
      </c>
      <c r="L19" s="283"/>
      <c r="M19" s="5"/>
      <c r="N19" s="1052"/>
      <c r="O19" s="279"/>
      <c r="P19" s="226"/>
      <c r="Q19" s="7"/>
      <c r="R19" s="669"/>
      <c r="S19" s="74"/>
      <c r="T19" s="671"/>
      <c r="U19" s="187"/>
      <c r="V19" s="219"/>
      <c r="W19" s="10"/>
      <c r="X19" s="673"/>
      <c r="Y19" s="75"/>
      <c r="Z19" s="1817"/>
    </row>
    <row r="20" spans="1:26" s="32" customFormat="1" ht="16.350000000000001" customHeight="1">
      <c r="A20" s="1769" t="s">
        <v>347</v>
      </c>
      <c r="B20" s="229">
        <v>13</v>
      </c>
      <c r="C20" s="732" t="s">
        <v>589</v>
      </c>
      <c r="D20" s="283"/>
      <c r="E20" s="5"/>
      <c r="F20" s="343"/>
      <c r="G20" s="279"/>
      <c r="H20" s="270"/>
      <c r="I20" s="6"/>
      <c r="J20" s="240">
        <v>27</v>
      </c>
      <c r="K20" s="308" t="s">
        <v>286</v>
      </c>
      <c r="L20" s="239"/>
      <c r="M20" s="5">
        <v>1350</v>
      </c>
      <c r="N20" s="741"/>
      <c r="O20" s="964" t="s">
        <v>116</v>
      </c>
      <c r="P20" s="273" t="s">
        <v>175</v>
      </c>
      <c r="Q20" s="7"/>
      <c r="R20" s="674"/>
      <c r="S20" s="675"/>
      <c r="T20" s="676"/>
      <c r="U20" s="19"/>
      <c r="V20" s="677"/>
      <c r="W20" s="678"/>
      <c r="X20" s="679"/>
      <c r="Y20" s="75"/>
      <c r="Z20" s="1818" t="s">
        <v>219</v>
      </c>
    </row>
    <row r="21" spans="1:26" s="32" customFormat="1" ht="16.350000000000001" customHeight="1">
      <c r="A21" s="1770"/>
      <c r="B21" s="229">
        <v>14</v>
      </c>
      <c r="C21" s="317" t="s">
        <v>324</v>
      </c>
      <c r="D21" s="283"/>
      <c r="E21" s="5">
        <v>1100</v>
      </c>
      <c r="F21" s="344"/>
      <c r="G21" s="768" t="s">
        <v>116</v>
      </c>
      <c r="H21" s="271" t="s">
        <v>154</v>
      </c>
      <c r="I21" s="6"/>
      <c r="J21" s="240">
        <v>28</v>
      </c>
      <c r="K21" s="243" t="s">
        <v>287</v>
      </c>
      <c r="L21" s="283"/>
      <c r="M21" s="5">
        <v>850</v>
      </c>
      <c r="N21" s="344"/>
      <c r="O21" s="963" t="s">
        <v>116</v>
      </c>
      <c r="P21" s="226" t="s">
        <v>171</v>
      </c>
      <c r="Q21" s="7"/>
      <c r="R21" s="1425" t="s">
        <v>502</v>
      </c>
      <c r="S21" s="1816"/>
      <c r="T21" s="1825">
        <f>SUM(E8:E21,M8:M21,U8:U21)</f>
        <v>31000</v>
      </c>
      <c r="U21" s="1375"/>
      <c r="V21" s="346">
        <f>SUM(F8:F21,N8:N21,V8:V15)</f>
        <v>0</v>
      </c>
      <c r="W21" s="25"/>
      <c r="X21" s="59"/>
      <c r="Y21" s="75"/>
      <c r="Z21" s="1818"/>
    </row>
    <row r="22" spans="1:26" s="32" customFormat="1" ht="3" customHeight="1">
      <c r="A22" s="31"/>
      <c r="B22" s="11"/>
      <c r="C22" s="314"/>
      <c r="D22" s="150"/>
      <c r="E22" s="12"/>
      <c r="F22" s="309"/>
      <c r="G22" s="13"/>
      <c r="H22" s="14"/>
      <c r="I22" s="6"/>
      <c r="J22" s="15"/>
      <c r="K22" s="315"/>
      <c r="L22" s="58"/>
      <c r="M22" s="16"/>
      <c r="N22" s="309"/>
      <c r="O22" s="10" t="s">
        <v>116</v>
      </c>
      <c r="P22" s="17"/>
      <c r="Q22" s="7"/>
      <c r="R22" s="6"/>
      <c r="S22" s="3"/>
      <c r="T22" s="6"/>
      <c r="U22" s="20"/>
      <c r="V22" s="18"/>
      <c r="W22" s="10"/>
      <c r="X22" s="14"/>
      <c r="Y22" s="68"/>
      <c r="Z22" s="207"/>
    </row>
    <row r="23" spans="1:26" s="32" customFormat="1" ht="16.350000000000001" customHeight="1">
      <c r="A23" s="1767" t="s">
        <v>473</v>
      </c>
      <c r="B23" s="229">
        <v>50</v>
      </c>
      <c r="C23" s="243" t="s">
        <v>144</v>
      </c>
      <c r="D23" s="283"/>
      <c r="E23" s="5">
        <v>300</v>
      </c>
      <c r="F23" s="345"/>
      <c r="G23" s="762" t="s">
        <v>270</v>
      </c>
      <c r="H23" s="226" t="s">
        <v>156</v>
      </c>
      <c r="I23" s="266"/>
      <c r="J23" s="242">
        <v>63</v>
      </c>
      <c r="K23" s="317" t="s">
        <v>316</v>
      </c>
      <c r="L23" s="54"/>
      <c r="M23" s="5">
        <v>550</v>
      </c>
      <c r="N23" s="345"/>
      <c r="O23" s="762" t="s">
        <v>264</v>
      </c>
      <c r="P23" s="271" t="s">
        <v>227</v>
      </c>
      <c r="Q23" s="228"/>
      <c r="R23" s="1774" t="s">
        <v>477</v>
      </c>
      <c r="S23" s="245" t="s">
        <v>236</v>
      </c>
      <c r="T23" s="54"/>
      <c r="U23" s="5">
        <v>210</v>
      </c>
      <c r="V23" s="345"/>
      <c r="W23" s="965"/>
      <c r="X23" s="226" t="s">
        <v>315</v>
      </c>
      <c r="Y23" s="68"/>
      <c r="Z23" s="209"/>
    </row>
    <row r="24" spans="1:26" s="32" customFormat="1" ht="16.350000000000001" customHeight="1">
      <c r="A24" s="1768"/>
      <c r="B24" s="229">
        <v>51</v>
      </c>
      <c r="C24" s="243" t="s">
        <v>145</v>
      </c>
      <c r="D24" s="283"/>
      <c r="E24" s="5">
        <v>300</v>
      </c>
      <c r="F24" s="743"/>
      <c r="G24" s="768" t="s">
        <v>116</v>
      </c>
      <c r="H24" s="226" t="s">
        <v>156</v>
      </c>
      <c r="I24" s="6"/>
      <c r="J24" s="242">
        <v>64</v>
      </c>
      <c r="K24" s="317" t="s">
        <v>311</v>
      </c>
      <c r="L24" s="54"/>
      <c r="M24" s="5">
        <v>250</v>
      </c>
      <c r="N24" s="743"/>
      <c r="O24" s="969" t="s">
        <v>116</v>
      </c>
      <c r="P24" s="271" t="s">
        <v>228</v>
      </c>
      <c r="Q24" s="7"/>
      <c r="R24" s="1775"/>
      <c r="S24" s="243" t="s">
        <v>79</v>
      </c>
      <c r="T24" s="54"/>
      <c r="U24" s="5">
        <v>70</v>
      </c>
      <c r="V24" s="743"/>
      <c r="W24" s="966"/>
      <c r="X24" s="226" t="s">
        <v>315</v>
      </c>
      <c r="Y24" s="68"/>
      <c r="Z24" s="209"/>
    </row>
    <row r="25" spans="1:26" s="32" customFormat="1" ht="16.350000000000001" customHeight="1">
      <c r="A25" s="1768"/>
      <c r="B25" s="229">
        <v>52</v>
      </c>
      <c r="C25" s="243" t="s">
        <v>288</v>
      </c>
      <c r="D25" s="283"/>
      <c r="E25" s="5">
        <v>450</v>
      </c>
      <c r="F25" s="743"/>
      <c r="G25" s="768" t="s">
        <v>116</v>
      </c>
      <c r="H25" s="226" t="s">
        <v>156</v>
      </c>
      <c r="I25" s="6"/>
      <c r="J25" s="242">
        <v>65</v>
      </c>
      <c r="K25" s="317" t="s">
        <v>312</v>
      </c>
      <c r="L25" s="54"/>
      <c r="M25" s="5">
        <v>550</v>
      </c>
      <c r="N25" s="743"/>
      <c r="O25" s="768" t="s">
        <v>116</v>
      </c>
      <c r="P25" s="271" t="s">
        <v>228</v>
      </c>
      <c r="Q25" s="20"/>
      <c r="R25" s="1775"/>
      <c r="S25" s="318" t="s">
        <v>87</v>
      </c>
      <c r="T25" s="298"/>
      <c r="U25" s="5">
        <v>200</v>
      </c>
      <c r="V25" s="743"/>
      <c r="W25" s="768"/>
      <c r="X25" s="226" t="s">
        <v>208</v>
      </c>
      <c r="Y25" s="68"/>
      <c r="Z25" s="209"/>
    </row>
    <row r="26" spans="1:26" s="32" customFormat="1" ht="16.350000000000001" customHeight="1">
      <c r="A26" s="1768"/>
      <c r="B26" s="229">
        <v>53</v>
      </c>
      <c r="C26" s="243" t="s">
        <v>238</v>
      </c>
      <c r="D26" s="283"/>
      <c r="E26" s="5">
        <v>240</v>
      </c>
      <c r="F26" s="743"/>
      <c r="G26" s="768" t="s">
        <v>116</v>
      </c>
      <c r="H26" s="226" t="s">
        <v>163</v>
      </c>
      <c r="I26" s="6"/>
      <c r="J26" s="242">
        <v>66</v>
      </c>
      <c r="K26" s="317" t="s">
        <v>313</v>
      </c>
      <c r="L26" s="54"/>
      <c r="M26" s="5">
        <v>500</v>
      </c>
      <c r="N26" s="344"/>
      <c r="O26" s="768" t="s">
        <v>116</v>
      </c>
      <c r="P26" s="271" t="s">
        <v>228</v>
      </c>
      <c r="Q26" s="20"/>
      <c r="R26" s="1775"/>
      <c r="S26" s="614" t="s">
        <v>511</v>
      </c>
      <c r="T26" s="298"/>
      <c r="U26" s="5">
        <v>150</v>
      </c>
      <c r="V26" s="743"/>
      <c r="W26" s="768"/>
      <c r="X26" s="226" t="s">
        <v>208</v>
      </c>
      <c r="Y26" s="68"/>
      <c r="Z26" s="209"/>
    </row>
    <row r="27" spans="1:26" s="32" customFormat="1" ht="16.350000000000001" customHeight="1">
      <c r="A27" s="1768"/>
      <c r="B27" s="229">
        <v>54</v>
      </c>
      <c r="C27" s="243" t="s">
        <v>283</v>
      </c>
      <c r="D27" s="283"/>
      <c r="E27" s="5">
        <v>300</v>
      </c>
      <c r="F27" s="743"/>
      <c r="G27" s="768" t="s">
        <v>116</v>
      </c>
      <c r="H27" s="226" t="s">
        <v>156</v>
      </c>
      <c r="I27" s="6"/>
      <c r="J27" s="242">
        <v>67</v>
      </c>
      <c r="K27" s="317" t="s">
        <v>456</v>
      </c>
      <c r="L27" s="54"/>
      <c r="M27" s="609" t="s">
        <v>404</v>
      </c>
      <c r="N27" s="329"/>
      <c r="O27" s="965"/>
      <c r="P27" s="271"/>
      <c r="Q27" s="20"/>
      <c r="R27" s="1775"/>
      <c r="S27" s="243" t="s">
        <v>89</v>
      </c>
      <c r="T27" s="374"/>
      <c r="U27" s="100">
        <v>110</v>
      </c>
      <c r="V27" s="344"/>
      <c r="W27" s="768"/>
      <c r="X27" s="226" t="s">
        <v>208</v>
      </c>
      <c r="Y27" s="68"/>
      <c r="Z27" s="209"/>
    </row>
    <row r="28" spans="1:26" s="32" customFormat="1" ht="16.350000000000001" customHeight="1">
      <c r="A28" s="1768"/>
      <c r="B28" s="229">
        <v>55</v>
      </c>
      <c r="C28" s="243" t="s">
        <v>146</v>
      </c>
      <c r="D28" s="283"/>
      <c r="E28" s="5">
        <v>280</v>
      </c>
      <c r="F28" s="344"/>
      <c r="G28" s="768" t="s">
        <v>116</v>
      </c>
      <c r="H28" s="226" t="s">
        <v>180</v>
      </c>
      <c r="I28" s="6"/>
      <c r="J28" s="242">
        <v>68</v>
      </c>
      <c r="K28" s="317" t="s">
        <v>229</v>
      </c>
      <c r="L28" s="54"/>
      <c r="M28" s="5">
        <v>230</v>
      </c>
      <c r="N28" s="345"/>
      <c r="O28" s="768" t="s">
        <v>116</v>
      </c>
      <c r="P28" s="271" t="s">
        <v>230</v>
      </c>
      <c r="Q28" s="20"/>
      <c r="R28" s="1775"/>
      <c r="S28" s="613" t="s">
        <v>501</v>
      </c>
      <c r="T28" s="1773">
        <f>SUM(U23:U27)</f>
        <v>740</v>
      </c>
      <c r="U28" s="1375"/>
      <c r="V28" s="967">
        <f>SUM(V23:V27)</f>
        <v>0</v>
      </c>
      <c r="W28" s="968"/>
      <c r="X28" s="227"/>
      <c r="Y28" s="68"/>
      <c r="Z28" s="209"/>
    </row>
    <row r="29" spans="1:26" s="32" customFormat="1" ht="16.350000000000001" customHeight="1">
      <c r="A29" s="1768"/>
      <c r="B29" s="229">
        <v>56</v>
      </c>
      <c r="C29" s="243" t="s">
        <v>474</v>
      </c>
      <c r="D29" s="283"/>
      <c r="E29" s="263" t="s">
        <v>404</v>
      </c>
      <c r="F29" s="328"/>
      <c r="G29" s="965"/>
      <c r="H29" s="269"/>
      <c r="I29" s="6"/>
      <c r="J29" s="242">
        <v>69</v>
      </c>
      <c r="K29" s="243" t="s">
        <v>455</v>
      </c>
      <c r="L29" s="54"/>
      <c r="M29" s="5">
        <v>550</v>
      </c>
      <c r="N29" s="741"/>
      <c r="O29" s="768" t="s">
        <v>116</v>
      </c>
      <c r="P29" s="226" t="s">
        <v>228</v>
      </c>
      <c r="Q29" s="20"/>
      <c r="R29" s="1775"/>
      <c r="S29" s="656"/>
      <c r="T29" s="657"/>
      <c r="U29" s="657"/>
      <c r="V29" s="657"/>
      <c r="W29" s="657"/>
      <c r="X29" s="610"/>
      <c r="Y29" s="68"/>
      <c r="Z29" s="209"/>
    </row>
    <row r="30" spans="1:26" s="32" customFormat="1" ht="16.350000000000001" customHeight="1">
      <c r="A30" s="1768"/>
      <c r="B30" s="230">
        <v>57</v>
      </c>
      <c r="C30" s="243" t="s">
        <v>475</v>
      </c>
      <c r="D30" s="283"/>
      <c r="E30" s="263" t="s">
        <v>404</v>
      </c>
      <c r="F30" s="311"/>
      <c r="G30" s="971"/>
      <c r="H30" s="226"/>
      <c r="I30" s="6"/>
      <c r="J30" s="242">
        <v>70</v>
      </c>
      <c r="K30" s="316" t="s">
        <v>685</v>
      </c>
      <c r="L30" s="54"/>
      <c r="M30" s="5">
        <v>850</v>
      </c>
      <c r="N30" s="743"/>
      <c r="O30" s="970"/>
      <c r="P30" s="272" t="s">
        <v>387</v>
      </c>
      <c r="Q30" s="20"/>
      <c r="R30" s="1769" t="s">
        <v>347</v>
      </c>
      <c r="S30" s="65"/>
      <c r="T30" s="65"/>
      <c r="U30" s="65"/>
      <c r="V30" s="65"/>
      <c r="W30" s="65"/>
      <c r="X30" s="275"/>
      <c r="Y30" s="68"/>
      <c r="Z30" s="209"/>
    </row>
    <row r="31" spans="1:26" s="32" customFormat="1" ht="16.350000000000001" customHeight="1">
      <c r="A31" s="1768"/>
      <c r="B31" s="230">
        <v>58</v>
      </c>
      <c r="C31" s="243" t="s">
        <v>221</v>
      </c>
      <c r="D31" s="283"/>
      <c r="E31" s="5">
        <v>550</v>
      </c>
      <c r="F31" s="345"/>
      <c r="G31" s="761" t="s">
        <v>116</v>
      </c>
      <c r="H31" s="226" t="s">
        <v>222</v>
      </c>
      <c r="I31" s="6"/>
      <c r="J31" s="242">
        <v>71</v>
      </c>
      <c r="K31" s="316" t="s">
        <v>231</v>
      </c>
      <c r="L31" s="277"/>
      <c r="M31" s="61">
        <v>420</v>
      </c>
      <c r="N31" s="741"/>
      <c r="O31" s="970" t="s">
        <v>116</v>
      </c>
      <c r="P31" s="272" t="s">
        <v>232</v>
      </c>
      <c r="Q31" s="6"/>
      <c r="R31" s="1770"/>
      <c r="S31" s="658"/>
      <c r="T31" s="1826"/>
      <c r="U31" s="1827"/>
      <c r="V31" s="178"/>
      <c r="W31" s="659"/>
      <c r="X31" s="660"/>
      <c r="Y31" s="68"/>
      <c r="Z31" s="209"/>
    </row>
    <row r="32" spans="1:26" s="32" customFormat="1" ht="16.350000000000001" customHeight="1">
      <c r="A32" s="1768"/>
      <c r="B32" s="265">
        <v>59</v>
      </c>
      <c r="C32" s="316" t="s">
        <v>223</v>
      </c>
      <c r="D32" s="284"/>
      <c r="E32" s="61">
        <v>700</v>
      </c>
      <c r="F32" s="743"/>
      <c r="G32" s="972" t="s">
        <v>116</v>
      </c>
      <c r="H32" s="272" t="s">
        <v>224</v>
      </c>
      <c r="I32" s="6"/>
      <c r="J32" s="242">
        <v>72</v>
      </c>
      <c r="K32" s="320" t="s">
        <v>233</v>
      </c>
      <c r="L32" s="54"/>
      <c r="M32" s="61">
        <v>230</v>
      </c>
      <c r="N32" s="741"/>
      <c r="O32" s="970" t="s">
        <v>116</v>
      </c>
      <c r="P32" s="274" t="s">
        <v>232</v>
      </c>
      <c r="Q32" s="6"/>
      <c r="R32" s="611"/>
      <c r="S32" s="661"/>
      <c r="T32" s="662"/>
      <c r="U32" s="64"/>
      <c r="V32" s="220"/>
      <c r="W32" s="663"/>
      <c r="X32" s="660"/>
      <c r="Y32" s="68"/>
      <c r="Z32" s="209"/>
    </row>
    <row r="33" spans="1:26" s="32" customFormat="1" ht="16.350000000000001" customHeight="1">
      <c r="A33" s="1768"/>
      <c r="B33" s="265">
        <v>60</v>
      </c>
      <c r="C33" s="316" t="s">
        <v>225</v>
      </c>
      <c r="D33" s="284"/>
      <c r="E33" s="61">
        <v>350</v>
      </c>
      <c r="F33" s="743"/>
      <c r="G33" s="972" t="s">
        <v>116</v>
      </c>
      <c r="H33" s="272" t="s">
        <v>226</v>
      </c>
      <c r="I33" s="6"/>
      <c r="J33" s="242">
        <v>73</v>
      </c>
      <c r="K33" s="243" t="s">
        <v>234</v>
      </c>
      <c r="L33" s="54"/>
      <c r="M33" s="5">
        <v>190</v>
      </c>
      <c r="N33" s="344"/>
      <c r="O33" s="768" t="s">
        <v>116</v>
      </c>
      <c r="P33" s="226" t="s">
        <v>235</v>
      </c>
      <c r="Q33" s="6"/>
      <c r="R33" s="611"/>
      <c r="S33" s="661"/>
      <c r="T33" s="662"/>
      <c r="U33" s="64"/>
      <c r="V33" s="220"/>
      <c r="W33" s="663"/>
      <c r="X33" s="660"/>
      <c r="Y33" s="68"/>
      <c r="Z33" s="209"/>
    </row>
    <row r="34" spans="1:26" s="32" customFormat="1" ht="16.350000000000001" customHeight="1">
      <c r="A34" s="1769" t="s">
        <v>347</v>
      </c>
      <c r="B34" s="60">
        <v>61</v>
      </c>
      <c r="C34" s="316" t="s">
        <v>310</v>
      </c>
      <c r="D34" s="284"/>
      <c r="E34" s="61">
        <v>2100</v>
      </c>
      <c r="F34" s="344"/>
      <c r="G34" s="970" t="s">
        <v>116</v>
      </c>
      <c r="H34" s="272" t="s">
        <v>226</v>
      </c>
      <c r="I34" s="6"/>
      <c r="J34" s="81"/>
      <c r="K34" s="81"/>
      <c r="N34" s="264"/>
      <c r="O34" s="264"/>
      <c r="P34" s="264"/>
      <c r="Q34" s="6"/>
      <c r="R34" s="612"/>
      <c r="S34" s="664"/>
      <c r="T34" s="665"/>
      <c r="U34" s="100"/>
      <c r="V34" s="666"/>
      <c r="W34" s="667"/>
      <c r="X34" s="668"/>
      <c r="Y34" s="68"/>
      <c r="Z34" s="209"/>
    </row>
    <row r="35" spans="1:26" s="32" customFormat="1" ht="16.350000000000001" customHeight="1">
      <c r="A35" s="1770"/>
      <c r="B35" s="8">
        <v>62</v>
      </c>
      <c r="C35" s="317" t="s">
        <v>476</v>
      </c>
      <c r="D35" s="50"/>
      <c r="E35" s="609" t="s">
        <v>404</v>
      </c>
      <c r="F35" s="262"/>
      <c r="G35" s="261"/>
      <c r="H35" s="271"/>
      <c r="I35" s="237"/>
      <c r="J35" s="1425" t="s">
        <v>503</v>
      </c>
      <c r="K35" s="1356"/>
      <c r="L35" s="1773">
        <f>SUM(E23:E28,E31:E34,M23:M26,M28:M33)</f>
        <v>9890</v>
      </c>
      <c r="M35" s="1375"/>
      <c r="N35" s="346">
        <f>SUM(F23:F28,F31:F34,N23:N26,N28:N33)</f>
        <v>0</v>
      </c>
      <c r="O35" s="377"/>
      <c r="P35" s="227"/>
      <c r="Q35" s="249"/>
      <c r="R35" s="612"/>
      <c r="S35" s="613" t="s">
        <v>478</v>
      </c>
      <c r="T35" s="1773">
        <f>SUM(T21,L35,T28)</f>
        <v>41630</v>
      </c>
      <c r="U35" s="1375"/>
      <c r="V35" s="346">
        <f>SUM(V21,N35,V28)</f>
        <v>0</v>
      </c>
      <c r="W35" s="378"/>
      <c r="X35" s="227"/>
      <c r="Y35" s="68"/>
      <c r="Z35" s="209"/>
    </row>
    <row r="36" spans="1:26" s="32" customFormat="1" ht="2.25" customHeight="1">
      <c r="A36" s="217"/>
      <c r="B36" s="52"/>
      <c r="C36" s="185"/>
      <c r="D36" s="218"/>
      <c r="E36" s="187"/>
      <c r="F36" s="219"/>
      <c r="G36" s="10"/>
      <c r="H36" s="56"/>
      <c r="I36" s="6"/>
      <c r="J36" s="198"/>
      <c r="K36" s="65"/>
      <c r="L36" s="65"/>
      <c r="M36" s="65"/>
      <c r="N36" s="65"/>
      <c r="O36" s="65"/>
      <c r="P36" s="65"/>
      <c r="Q36" s="20"/>
      <c r="R36" s="195"/>
      <c r="S36" s="195"/>
      <c r="T36" s="196"/>
      <c r="U36" s="64"/>
      <c r="V36" s="220"/>
      <c r="W36" s="20"/>
      <c r="X36" s="6"/>
      <c r="Y36" s="68"/>
      <c r="Z36" s="209"/>
    </row>
    <row r="37" spans="1:26" s="32" customFormat="1" ht="11.1" customHeight="1">
      <c r="A37" s="42" t="s">
        <v>609</v>
      </c>
      <c r="B37" s="35"/>
      <c r="C37" s="36"/>
      <c r="L37" s="37"/>
      <c r="N37" s="38"/>
      <c r="O37" s="38"/>
      <c r="P37" s="38"/>
      <c r="Q37" s="39"/>
      <c r="R37" s="37"/>
      <c r="S37" s="42"/>
      <c r="U37" s="26"/>
      <c r="V37" s="26"/>
      <c r="W37" s="26"/>
      <c r="X37" s="26"/>
      <c r="Y37" s="26"/>
      <c r="Z37" s="68"/>
    </row>
    <row r="38" spans="1:26" customFormat="1" ht="11.1" customHeight="1">
      <c r="A38" s="42" t="s">
        <v>557</v>
      </c>
    </row>
    <row r="39" spans="1:26" ht="10.5" customHeight="1">
      <c r="A39" s="408" t="s">
        <v>519</v>
      </c>
      <c r="U39" s="1245" t="s">
        <v>505</v>
      </c>
      <c r="V39" s="1245"/>
      <c r="W39" s="1245"/>
      <c r="X39" s="1245"/>
    </row>
    <row r="40" spans="1:26" ht="10.5" customHeight="1">
      <c r="A40" s="408" t="s">
        <v>520</v>
      </c>
      <c r="U40" s="1245"/>
      <c r="V40" s="1245"/>
      <c r="W40" s="1245"/>
      <c r="X40" s="1245"/>
    </row>
    <row r="41" spans="1:26">
      <c r="U41" s="1341" t="s">
        <v>509</v>
      </c>
      <c r="V41" s="1341"/>
      <c r="W41" s="1341"/>
      <c r="X41" s="1341"/>
    </row>
  </sheetData>
  <mergeCells count="49">
    <mergeCell ref="U39:X40"/>
    <mergeCell ref="U41:X41"/>
    <mergeCell ref="T35:U35"/>
    <mergeCell ref="T7:U7"/>
    <mergeCell ref="T21:U21"/>
    <mergeCell ref="T31:U31"/>
    <mergeCell ref="R21:S21"/>
    <mergeCell ref="Z7:Z19"/>
    <mergeCell ref="Z20:Z21"/>
    <mergeCell ref="U5:X6"/>
    <mergeCell ref="T28:U28"/>
    <mergeCell ref="H6:K6"/>
    <mergeCell ref="L6:M6"/>
    <mergeCell ref="D7:E7"/>
    <mergeCell ref="Q6:T6"/>
    <mergeCell ref="N6:P6"/>
    <mergeCell ref="A2:B2"/>
    <mergeCell ref="G2:K2"/>
    <mergeCell ref="L3:N4"/>
    <mergeCell ref="A4:B4"/>
    <mergeCell ref="G3:K4"/>
    <mergeCell ref="U4:X4"/>
    <mergeCell ref="R2:T3"/>
    <mergeCell ref="R4:T4"/>
    <mergeCell ref="U3:V3"/>
    <mergeCell ref="W3:X3"/>
    <mergeCell ref="U2:V2"/>
    <mergeCell ref="W2:X2"/>
    <mergeCell ref="J35:K35"/>
    <mergeCell ref="L35:M35"/>
    <mergeCell ref="R23:R29"/>
    <mergeCell ref="R30:R31"/>
    <mergeCell ref="K1:O1"/>
    <mergeCell ref="D5:K5"/>
    <mergeCell ref="D2:F2"/>
    <mergeCell ref="N5:P5"/>
    <mergeCell ref="L5:M5"/>
    <mergeCell ref="O3:O4"/>
    <mergeCell ref="P2:Q3"/>
    <mergeCell ref="Q5:T5"/>
    <mergeCell ref="C3:F4"/>
    <mergeCell ref="P4:Q4"/>
    <mergeCell ref="L7:M7"/>
    <mergeCell ref="D6:F6"/>
    <mergeCell ref="A5:B5"/>
    <mergeCell ref="A23:A33"/>
    <mergeCell ref="A34:A35"/>
    <mergeCell ref="A20:A21"/>
    <mergeCell ref="A7:A19"/>
  </mergeCells>
  <phoneticPr fontId="3"/>
  <conditionalFormatting sqref="F23:F28 F31:F34 N23:N26 F8:F16 N8:N12 N28:N33 V22 F18:F21 N14:N18 N20:N21 V8:V16">
    <cfRule type="expression" dxfId="20" priority="8" stopIfTrue="1">
      <formula>E8&lt;F8</formula>
    </cfRule>
  </conditionalFormatting>
  <conditionalFormatting sqref="V21 V32:V36">
    <cfRule type="expression" dxfId="19" priority="9" stopIfTrue="1">
      <formula>T21&lt;V21</formula>
    </cfRule>
  </conditionalFormatting>
  <conditionalFormatting sqref="F35:F36 F29:F30">
    <cfRule type="expression" dxfId="18" priority="11" stopIfTrue="1">
      <formula>E27&lt;F29</formula>
    </cfRule>
  </conditionalFormatting>
  <conditionalFormatting sqref="N22 N27">
    <cfRule type="expression" dxfId="17" priority="15" stopIfTrue="1">
      <formula>#REF!&lt;N22</formula>
    </cfRule>
  </conditionalFormatting>
  <conditionalFormatting sqref="F22">
    <cfRule type="expression" dxfId="16" priority="23" stopIfTrue="1">
      <formula>E21&lt;F22</formula>
    </cfRule>
  </conditionalFormatting>
  <conditionalFormatting sqref="V18:V20">
    <cfRule type="expression" dxfId="15" priority="24" stopIfTrue="1">
      <formula>M30&lt;V18</formula>
    </cfRule>
  </conditionalFormatting>
  <conditionalFormatting sqref="N35">
    <cfRule type="expression" dxfId="14" priority="7" stopIfTrue="1">
      <formula>L35&lt;N35</formula>
    </cfRule>
  </conditionalFormatting>
  <conditionalFormatting sqref="V23:V27">
    <cfRule type="expression" dxfId="13" priority="26" stopIfTrue="1">
      <formula>U23&lt;V23</formula>
    </cfRule>
  </conditionalFormatting>
  <conditionalFormatting sqref="V31">
    <cfRule type="expression" dxfId="12" priority="5" stopIfTrue="1">
      <formula>T31&lt;V31</formula>
    </cfRule>
  </conditionalFormatting>
  <conditionalFormatting sqref="V28">
    <cfRule type="expression" dxfId="11" priority="4" stopIfTrue="1">
      <formula>T28&lt;V28</formula>
    </cfRule>
  </conditionalFormatting>
  <conditionalFormatting sqref="F17">
    <cfRule type="expression" dxfId="10" priority="3" stopIfTrue="1">
      <formula>E17&lt;F17</formula>
    </cfRule>
  </conditionalFormatting>
  <conditionalFormatting sqref="N13">
    <cfRule type="expression" dxfId="9" priority="2" stopIfTrue="1">
      <formula>M13&lt;N13</formula>
    </cfRule>
  </conditionalFormatting>
  <conditionalFormatting sqref="N19">
    <cfRule type="expression" dxfId="8" priority="1" stopIfTrue="1">
      <formula>M19&lt;N19</formula>
    </cfRule>
  </conditionalFormatting>
  <dataValidations count="1">
    <dataValidation imeMode="off" allowBlank="1" showInputMessage="1" showErrorMessage="1" sqref="D2:F2 O3:O4 R2:T4 D6:F6 H6:K6 U5:X6 F23:F28 F31:F34 U3:X3 E23:E34 M28:M29 M31:M33 L35:N35 T21:V21 N2 U8:V16 T28:V28 E8:F21 T31:V31 U23:V27 T35:V35 M23:N26 N28:N33 M8:N21"/>
  </dataValidations>
  <printOptions horizontalCentered="1"/>
  <pageMargins left="0.39370078740157483" right="0" top="0.39370078740157483" bottom="0" header="0.51181102362204722" footer="0.19685039370078741"/>
  <pageSetup paperSize="9" scale="97" orientation="landscape"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0"/>
  <sheetViews>
    <sheetView showGridLines="0" showZeros="0" zoomScale="95" zoomScaleNormal="95" workbookViewId="0">
      <selection activeCell="V16" sqref="V16"/>
    </sheetView>
  </sheetViews>
  <sheetFormatPr defaultRowHeight="13.5"/>
  <cols>
    <col min="1" max="1" width="3.375" style="32" customWidth="1"/>
    <col min="2" max="2" width="2.75" style="32" customWidth="1"/>
    <col min="3" max="3" width="8.125" style="32" customWidth="1"/>
    <col min="4" max="4" width="1.625" style="32" customWidth="1"/>
    <col min="5" max="5" width="6.625" style="32" customWidth="1"/>
    <col min="6" max="6" width="8.125" style="32" customWidth="1"/>
    <col min="7" max="7" width="7.625" style="32" customWidth="1"/>
    <col min="8" max="8" width="8.125" style="32" customWidth="1"/>
    <col min="9" max="9" width="0.875" style="32" customWidth="1"/>
    <col min="10" max="10" width="2.75" style="32" customWidth="1"/>
    <col min="11" max="11" width="8.125" style="32" customWidth="1"/>
    <col min="12" max="12" width="1.625" style="32" customWidth="1"/>
    <col min="13" max="13" width="6.625" style="32" customWidth="1"/>
    <col min="14" max="14" width="8.125" style="32" customWidth="1"/>
    <col min="15" max="15" width="7.625" style="32" customWidth="1"/>
    <col min="16" max="16" width="8.125" style="32" customWidth="1"/>
    <col min="17" max="17" width="0.875" style="32" customWidth="1"/>
    <col min="18" max="18" width="2.75" style="32" customWidth="1"/>
    <col min="19" max="19" width="8.625" style="32" customWidth="1"/>
    <col min="20" max="20" width="1.625" style="32" customWidth="1"/>
    <col min="21" max="21" width="6.625" style="32" customWidth="1"/>
    <col min="22" max="22" width="8.125" style="32" customWidth="1"/>
    <col min="23" max="23" width="7.625" style="32" customWidth="1"/>
    <col min="24" max="24" width="8.125" style="32" customWidth="1"/>
    <col min="25" max="25" width="0.75" style="405" customWidth="1"/>
    <col min="26" max="26" width="3.625" style="68" customWidth="1"/>
    <col min="27" max="16384" width="9" style="68"/>
  </cols>
  <sheetData>
    <row r="1" spans="1:26" s="305" customFormat="1" ht="18.75" customHeight="1">
      <c r="A1" s="1828" t="s">
        <v>358</v>
      </c>
      <c r="B1" s="1829"/>
      <c r="C1" s="1829"/>
      <c r="D1" s="1829"/>
      <c r="E1" s="1829"/>
      <c r="F1" s="1829"/>
      <c r="G1" s="1829"/>
      <c r="H1" s="1829"/>
      <c r="I1" s="1829"/>
      <c r="J1" s="1829"/>
      <c r="K1" s="1829"/>
      <c r="L1" s="1829"/>
      <c r="M1" s="1829"/>
      <c r="N1" s="1829"/>
      <c r="O1" s="1829"/>
      <c r="P1" s="1829"/>
      <c r="Q1" s="1829"/>
      <c r="R1" s="1829"/>
      <c r="S1" s="1829"/>
      <c r="T1" s="1829"/>
      <c r="U1" s="1829"/>
      <c r="V1" s="1829"/>
      <c r="W1" s="1829"/>
      <c r="X1" s="1829"/>
      <c r="Y1" s="1829"/>
      <c r="Z1" s="1829"/>
    </row>
    <row r="2" spans="1:26" ht="18" customHeight="1">
      <c r="A2" s="1270" t="str">
        <f>市内河!A1</f>
        <v>令和２年</v>
      </c>
      <c r="B2" s="1270"/>
      <c r="C2" s="337" t="s">
        <v>240</v>
      </c>
      <c r="D2" s="1838"/>
      <c r="E2" s="1838"/>
      <c r="F2" s="1839"/>
      <c r="G2" s="1796" t="s">
        <v>254</v>
      </c>
      <c r="H2" s="1796"/>
      <c r="I2" s="1796"/>
      <c r="J2" s="1796"/>
      <c r="K2" s="1796"/>
      <c r="L2" s="1844" t="s">
        <v>320</v>
      </c>
      <c r="M2" s="1845"/>
      <c r="N2" s="355"/>
      <c r="O2" s="338" t="s">
        <v>1</v>
      </c>
      <c r="P2" s="1830" t="s">
        <v>297</v>
      </c>
      <c r="Q2" s="1831"/>
      <c r="R2" s="1831"/>
      <c r="S2" s="1832">
        <f>SUM(S3:T4)</f>
        <v>0</v>
      </c>
      <c r="T2" s="1833"/>
      <c r="U2" s="1805" t="s">
        <v>114</v>
      </c>
      <c r="V2" s="1806"/>
      <c r="W2" s="1807" t="s">
        <v>117</v>
      </c>
      <c r="X2" s="1807"/>
      <c r="Y2" s="404"/>
    </row>
    <row r="3" spans="1:26" s="32" customFormat="1" ht="18" customHeight="1" thickBot="1">
      <c r="A3" s="1865">
        <f>市内河!A2</f>
        <v>43862</v>
      </c>
      <c r="B3" s="1866"/>
      <c r="C3" s="1791"/>
      <c r="D3" s="1792"/>
      <c r="E3" s="1792"/>
      <c r="F3" s="1792"/>
      <c r="G3" s="1332"/>
      <c r="H3" s="1332"/>
      <c r="I3" s="1332"/>
      <c r="J3" s="1332"/>
      <c r="K3" s="1332"/>
      <c r="L3" s="1336"/>
      <c r="M3" s="1336"/>
      <c r="N3" s="1336"/>
      <c r="O3" s="1330"/>
      <c r="P3" s="1836" t="s">
        <v>122</v>
      </c>
      <c r="Q3" s="1837"/>
      <c r="R3" s="1837"/>
      <c r="S3" s="1834">
        <f>V34</f>
        <v>0</v>
      </c>
      <c r="T3" s="1835"/>
      <c r="U3" s="1275"/>
      <c r="V3" s="1276"/>
      <c r="W3" s="1277"/>
      <c r="X3" s="1277"/>
      <c r="Y3" s="405"/>
      <c r="Z3" s="27"/>
    </row>
    <row r="4" spans="1:26" s="32" customFormat="1" ht="18" customHeight="1" thickTop="1">
      <c r="A4" s="1313" t="s">
        <v>148</v>
      </c>
      <c r="B4" s="1272"/>
      <c r="C4" s="1339"/>
      <c r="D4" s="1340"/>
      <c r="E4" s="1340"/>
      <c r="F4" s="1340"/>
      <c r="G4" s="1333"/>
      <c r="H4" s="1333"/>
      <c r="I4" s="1333"/>
      <c r="J4" s="1333"/>
      <c r="K4" s="1333"/>
      <c r="L4" s="1336"/>
      <c r="M4" s="1336"/>
      <c r="N4" s="1336"/>
      <c r="O4" s="1330"/>
      <c r="P4" s="1863" t="s">
        <v>357</v>
      </c>
      <c r="Q4" s="1864"/>
      <c r="R4" s="1864"/>
      <c r="S4" s="1850">
        <f>X34</f>
        <v>0</v>
      </c>
      <c r="T4" s="1851"/>
      <c r="U4" s="1846" t="s">
        <v>453</v>
      </c>
      <c r="V4" s="1847"/>
      <c r="W4" s="1848" t="s">
        <v>454</v>
      </c>
      <c r="X4" s="1849"/>
      <c r="Y4" s="304"/>
      <c r="Z4" s="76"/>
    </row>
    <row r="5" spans="1:26" s="32" customFormat="1" ht="15" customHeight="1">
      <c r="A5" s="1272" t="s">
        <v>207</v>
      </c>
      <c r="B5" s="1272"/>
      <c r="C5" s="339" t="s">
        <v>274</v>
      </c>
      <c r="D5" s="1855"/>
      <c r="E5" s="1856"/>
      <c r="F5" s="1856"/>
      <c r="G5" s="1856"/>
      <c r="H5" s="1856"/>
      <c r="I5" s="1856"/>
      <c r="J5" s="1856"/>
      <c r="K5" s="1857"/>
      <c r="L5" s="1858" t="s">
        <v>118</v>
      </c>
      <c r="M5" s="1859"/>
      <c r="N5" s="1860"/>
      <c r="O5" s="1861"/>
      <c r="P5" s="1862"/>
      <c r="Q5" s="1867" t="s">
        <v>353</v>
      </c>
      <c r="R5" s="1868"/>
      <c r="S5" s="1868"/>
      <c r="T5" s="1869"/>
      <c r="U5" s="1852"/>
      <c r="V5" s="1853"/>
      <c r="W5" s="1840"/>
      <c r="X5" s="1841"/>
      <c r="Y5" s="304"/>
    </row>
    <row r="6" spans="1:26" s="32" customFormat="1" ht="15" customHeight="1" thickBot="1">
      <c r="A6" s="28"/>
      <c r="B6" s="29"/>
      <c r="C6" s="340" t="s">
        <v>346</v>
      </c>
      <c r="D6" s="1293"/>
      <c r="E6" s="1294"/>
      <c r="F6" s="1295"/>
      <c r="G6" s="341" t="s">
        <v>360</v>
      </c>
      <c r="H6" s="1295"/>
      <c r="I6" s="1294"/>
      <c r="J6" s="1294"/>
      <c r="K6" s="1296"/>
      <c r="L6" s="1870" t="s">
        <v>268</v>
      </c>
      <c r="M6" s="1812"/>
      <c r="N6" s="1325"/>
      <c r="O6" s="1326"/>
      <c r="P6" s="1871"/>
      <c r="Q6" s="1323"/>
      <c r="R6" s="1324"/>
      <c r="S6" s="1324"/>
      <c r="T6" s="1872"/>
      <c r="U6" s="1854"/>
      <c r="V6" s="1853"/>
      <c r="W6" s="1842"/>
      <c r="X6" s="1843"/>
      <c r="Y6" s="304"/>
      <c r="Z6" s="79"/>
    </row>
    <row r="7" spans="1:26" s="32" customFormat="1" ht="17.100000000000001" customHeight="1" thickTop="1">
      <c r="A7" s="1303" t="s">
        <v>269</v>
      </c>
      <c r="B7" s="224" t="s">
        <v>435</v>
      </c>
      <c r="C7" s="222" t="s">
        <v>120</v>
      </c>
      <c r="D7" s="1876" t="s">
        <v>302</v>
      </c>
      <c r="E7" s="1877"/>
      <c r="F7" s="587" t="s">
        <v>220</v>
      </c>
      <c r="G7" s="588" t="s">
        <v>436</v>
      </c>
      <c r="H7" s="589" t="s">
        <v>437</v>
      </c>
      <c r="I7" s="16"/>
      <c r="J7" s="223" t="s">
        <v>435</v>
      </c>
      <c r="K7" s="222" t="s">
        <v>120</v>
      </c>
      <c r="L7" s="1876" t="s">
        <v>302</v>
      </c>
      <c r="M7" s="1877"/>
      <c r="N7" s="587" t="s">
        <v>220</v>
      </c>
      <c r="O7" s="588" t="s">
        <v>438</v>
      </c>
      <c r="P7" s="589" t="s">
        <v>439</v>
      </c>
      <c r="Q7" s="303"/>
      <c r="R7" s="223" t="s">
        <v>440</v>
      </c>
      <c r="S7" s="222" t="s">
        <v>120</v>
      </c>
      <c r="T7" s="1876" t="s">
        <v>302</v>
      </c>
      <c r="U7" s="1877"/>
      <c r="V7" s="587" t="s">
        <v>220</v>
      </c>
      <c r="W7" s="588" t="s">
        <v>438</v>
      </c>
      <c r="X7" s="589" t="s">
        <v>439</v>
      </c>
      <c r="Y7" s="405"/>
      <c r="Z7" s="1273" t="s">
        <v>359</v>
      </c>
    </row>
    <row r="8" spans="1:26" s="32" customFormat="1" ht="17.100000000000001" customHeight="1">
      <c r="A8" s="1875"/>
      <c r="B8" s="229">
        <v>1</v>
      </c>
      <c r="C8" s="245" t="s">
        <v>153</v>
      </c>
      <c r="D8" s="54"/>
      <c r="E8" s="745">
        <v>2300</v>
      </c>
      <c r="F8" s="590"/>
      <c r="G8" s="591">
        <v>2100</v>
      </c>
      <c r="H8" s="592"/>
      <c r="I8" s="2"/>
      <c r="J8" s="555">
        <v>15</v>
      </c>
      <c r="K8" s="556" t="s">
        <v>323</v>
      </c>
      <c r="L8" s="54" t="s">
        <v>125</v>
      </c>
      <c r="M8" s="745">
        <v>3200</v>
      </c>
      <c r="N8" s="593"/>
      <c r="O8" s="591">
        <v>2500</v>
      </c>
      <c r="P8" s="594"/>
      <c r="Q8" s="363"/>
      <c r="R8" s="240">
        <v>29</v>
      </c>
      <c r="S8" s="243" t="s">
        <v>128</v>
      </c>
      <c r="T8" s="54" t="s">
        <v>125</v>
      </c>
      <c r="U8" s="745">
        <v>3950</v>
      </c>
      <c r="V8" s="593"/>
      <c r="W8" s="591">
        <v>4100</v>
      </c>
      <c r="X8" s="594"/>
      <c r="Y8" s="405"/>
      <c r="Z8" s="1274"/>
    </row>
    <row r="9" spans="1:26" s="32" customFormat="1" ht="17.100000000000001" customHeight="1">
      <c r="A9" s="1875"/>
      <c r="B9" s="229">
        <v>2</v>
      </c>
      <c r="C9" s="245" t="s">
        <v>275</v>
      </c>
      <c r="D9" s="54" t="s">
        <v>125</v>
      </c>
      <c r="E9" s="745">
        <v>3800</v>
      </c>
      <c r="F9" s="593"/>
      <c r="G9" s="595">
        <v>4550</v>
      </c>
      <c r="H9" s="594"/>
      <c r="I9" s="6"/>
      <c r="J9" s="555">
        <v>16</v>
      </c>
      <c r="K9" s="556" t="s">
        <v>139</v>
      </c>
      <c r="L9" s="54" t="s">
        <v>125</v>
      </c>
      <c r="M9" s="745">
        <v>3500</v>
      </c>
      <c r="N9" s="593"/>
      <c r="O9" s="591">
        <v>3200</v>
      </c>
      <c r="P9" s="594"/>
      <c r="Q9" s="558"/>
      <c r="R9" s="240">
        <v>30</v>
      </c>
      <c r="S9" s="243" t="s">
        <v>282</v>
      </c>
      <c r="T9" s="54" t="s">
        <v>125</v>
      </c>
      <c r="U9" s="745">
        <v>3900</v>
      </c>
      <c r="V9" s="593"/>
      <c r="W9" s="591">
        <v>3500</v>
      </c>
      <c r="X9" s="594"/>
      <c r="Y9" s="406"/>
      <c r="Z9" s="1274"/>
    </row>
    <row r="10" spans="1:26" s="32" customFormat="1" ht="17.100000000000001" customHeight="1">
      <c r="A10" s="1875"/>
      <c r="B10" s="229">
        <v>3</v>
      </c>
      <c r="C10" s="245" t="s">
        <v>276</v>
      </c>
      <c r="D10" s="54"/>
      <c r="E10" s="745">
        <v>4050</v>
      </c>
      <c r="F10" s="593"/>
      <c r="G10" s="591">
        <v>5300</v>
      </c>
      <c r="H10" s="594"/>
      <c r="I10" s="6"/>
      <c r="J10" s="555">
        <v>17</v>
      </c>
      <c r="K10" s="556" t="s">
        <v>441</v>
      </c>
      <c r="L10" s="54" t="s">
        <v>125</v>
      </c>
      <c r="M10" s="745">
        <v>4100</v>
      </c>
      <c r="N10" s="593"/>
      <c r="O10" s="591">
        <v>4450</v>
      </c>
      <c r="P10" s="594"/>
      <c r="Q10" s="558"/>
      <c r="R10" s="240">
        <v>31</v>
      </c>
      <c r="S10" s="243" t="s">
        <v>322</v>
      </c>
      <c r="T10" s="54" t="s">
        <v>125</v>
      </c>
      <c r="U10" s="745">
        <v>2000</v>
      </c>
      <c r="V10" s="593"/>
      <c r="W10" s="591">
        <v>1700</v>
      </c>
      <c r="X10" s="594"/>
      <c r="Y10" s="407"/>
      <c r="Z10" s="1274"/>
    </row>
    <row r="11" spans="1:26" s="32" customFormat="1" ht="17.100000000000001" customHeight="1">
      <c r="A11" s="1875"/>
      <c r="B11" s="229">
        <v>4</v>
      </c>
      <c r="C11" s="245" t="s">
        <v>442</v>
      </c>
      <c r="D11" s="54"/>
      <c r="E11" s="745">
        <v>3200</v>
      </c>
      <c r="F11" s="596"/>
      <c r="G11" s="591">
        <v>2800</v>
      </c>
      <c r="H11" s="597"/>
      <c r="I11" s="6"/>
      <c r="J11" s="555">
        <v>18</v>
      </c>
      <c r="K11" s="556" t="s">
        <v>170</v>
      </c>
      <c r="L11" s="54" t="s">
        <v>125</v>
      </c>
      <c r="M11" s="745">
        <v>3000</v>
      </c>
      <c r="N11" s="593"/>
      <c r="O11" s="591">
        <v>3500</v>
      </c>
      <c r="P11" s="594"/>
      <c r="Q11" s="558"/>
      <c r="R11" s="240">
        <v>32</v>
      </c>
      <c r="S11" s="243" t="s">
        <v>129</v>
      </c>
      <c r="T11" s="54" t="s">
        <v>125</v>
      </c>
      <c r="U11" s="745">
        <v>4000</v>
      </c>
      <c r="V11" s="593"/>
      <c r="W11" s="591">
        <v>3800</v>
      </c>
      <c r="X11" s="594"/>
      <c r="Y11" s="407"/>
      <c r="Z11" s="1274"/>
    </row>
    <row r="12" spans="1:26" s="32" customFormat="1" ht="17.100000000000001" customHeight="1">
      <c r="A12" s="1875"/>
      <c r="B12" s="229">
        <v>5</v>
      </c>
      <c r="C12" s="245" t="s">
        <v>443</v>
      </c>
      <c r="D12" s="54"/>
      <c r="E12" s="745">
        <v>4000</v>
      </c>
      <c r="F12" s="593"/>
      <c r="G12" s="591">
        <v>5150</v>
      </c>
      <c r="H12" s="594"/>
      <c r="I12" s="6"/>
      <c r="J12" s="555">
        <v>19</v>
      </c>
      <c r="K12" s="556" t="s">
        <v>161</v>
      </c>
      <c r="L12" s="54" t="s">
        <v>125</v>
      </c>
      <c r="M12" s="745">
        <v>6050</v>
      </c>
      <c r="N12" s="593"/>
      <c r="O12" s="591">
        <v>6850</v>
      </c>
      <c r="P12" s="594"/>
      <c r="Q12" s="558"/>
      <c r="R12" s="240">
        <v>33</v>
      </c>
      <c r="S12" s="1077" t="s">
        <v>664</v>
      </c>
      <c r="T12" s="1078"/>
      <c r="U12" s="745"/>
      <c r="V12" s="1079"/>
      <c r="W12" s="591"/>
      <c r="X12" s="594"/>
      <c r="Y12" s="407"/>
      <c r="Z12" s="1274"/>
    </row>
    <row r="13" spans="1:26" s="32" customFormat="1" ht="17.100000000000001" customHeight="1">
      <c r="A13" s="1875"/>
      <c r="B13" s="229">
        <v>6</v>
      </c>
      <c r="C13" s="245" t="s">
        <v>277</v>
      </c>
      <c r="D13" s="54"/>
      <c r="E13" s="745">
        <v>4500</v>
      </c>
      <c r="F13" s="593"/>
      <c r="G13" s="591">
        <v>4850</v>
      </c>
      <c r="H13" s="594"/>
      <c r="I13" s="6"/>
      <c r="J13" s="555">
        <v>20</v>
      </c>
      <c r="K13" s="731" t="s">
        <v>642</v>
      </c>
      <c r="L13" s="54"/>
      <c r="M13" s="563"/>
      <c r="N13" s="593"/>
      <c r="O13" s="601"/>
      <c r="P13" s="594"/>
      <c r="Q13" s="558"/>
      <c r="R13" s="240">
        <v>34</v>
      </c>
      <c r="S13" s="243" t="s">
        <v>665</v>
      </c>
      <c r="T13" s="54" t="s">
        <v>125</v>
      </c>
      <c r="U13" s="745">
        <v>4450</v>
      </c>
      <c r="V13" s="593"/>
      <c r="W13" s="591">
        <v>3000</v>
      </c>
      <c r="X13" s="594"/>
      <c r="Y13" s="407"/>
      <c r="Z13" s="1274"/>
    </row>
    <row r="14" spans="1:26" s="32" customFormat="1" ht="17.100000000000001" customHeight="1">
      <c r="A14" s="1875"/>
      <c r="B14" s="229">
        <v>7</v>
      </c>
      <c r="C14" s="245" t="s">
        <v>278</v>
      </c>
      <c r="D14" s="54" t="s">
        <v>125</v>
      </c>
      <c r="E14" s="745">
        <v>5300</v>
      </c>
      <c r="F14" s="593"/>
      <c r="G14" s="591">
        <v>6400</v>
      </c>
      <c r="H14" s="594"/>
      <c r="I14" s="6"/>
      <c r="J14" s="555">
        <v>21</v>
      </c>
      <c r="K14" s="556" t="s">
        <v>239</v>
      </c>
      <c r="L14" s="54" t="s">
        <v>125</v>
      </c>
      <c r="M14" s="745">
        <v>5600</v>
      </c>
      <c r="N14" s="593"/>
      <c r="O14" s="591">
        <v>4050</v>
      </c>
      <c r="P14" s="594"/>
      <c r="Q14" s="558"/>
      <c r="R14" s="240">
        <v>35</v>
      </c>
      <c r="S14" s="243" t="s">
        <v>444</v>
      </c>
      <c r="T14" s="54" t="s">
        <v>125</v>
      </c>
      <c r="U14" s="745">
        <v>4200</v>
      </c>
      <c r="V14" s="593"/>
      <c r="W14" s="591">
        <v>3050</v>
      </c>
      <c r="X14" s="594"/>
      <c r="Y14" s="407"/>
      <c r="Z14" s="1274"/>
    </row>
    <row r="15" spans="1:26" s="32" customFormat="1" ht="17.100000000000001" customHeight="1" thickBot="1">
      <c r="A15" s="1875"/>
      <c r="B15" s="229">
        <v>8</v>
      </c>
      <c r="C15" s="245" t="s">
        <v>446</v>
      </c>
      <c r="D15" s="1028" t="s">
        <v>612</v>
      </c>
      <c r="E15" s="745"/>
      <c r="F15" s="593"/>
      <c r="G15" s="591"/>
      <c r="H15" s="594"/>
      <c r="I15" s="6"/>
      <c r="J15" s="555">
        <v>22</v>
      </c>
      <c r="K15" s="556" t="s">
        <v>140</v>
      </c>
      <c r="L15" s="57"/>
      <c r="M15" s="1103">
        <v>4050</v>
      </c>
      <c r="N15" s="593"/>
      <c r="O15" s="591">
        <v>5500</v>
      </c>
      <c r="P15" s="594"/>
      <c r="Q15" s="558"/>
      <c r="R15" s="240">
        <v>36</v>
      </c>
      <c r="S15" s="243" t="s">
        <v>445</v>
      </c>
      <c r="T15" s="54" t="s">
        <v>125</v>
      </c>
      <c r="U15" s="1103">
        <v>6500</v>
      </c>
      <c r="V15" s="590"/>
      <c r="W15" s="599">
        <v>4900</v>
      </c>
      <c r="X15" s="600"/>
      <c r="Y15" s="407"/>
      <c r="Z15" s="1274"/>
    </row>
    <row r="16" spans="1:26" s="32" customFormat="1" ht="17.100000000000001" customHeight="1" thickTop="1">
      <c r="A16" s="1875"/>
      <c r="B16" s="229">
        <v>9</v>
      </c>
      <c r="C16" s="245" t="s">
        <v>279</v>
      </c>
      <c r="D16" s="54"/>
      <c r="E16" s="745">
        <v>5400</v>
      </c>
      <c r="F16" s="593"/>
      <c r="G16" s="591">
        <v>5400</v>
      </c>
      <c r="H16" s="594"/>
      <c r="I16" s="6"/>
      <c r="J16" s="555">
        <v>23</v>
      </c>
      <c r="K16" s="556" t="s">
        <v>281</v>
      </c>
      <c r="L16" s="54" t="s">
        <v>125</v>
      </c>
      <c r="M16" s="1103">
        <v>2650</v>
      </c>
      <c r="N16" s="593"/>
      <c r="O16" s="591">
        <v>2500</v>
      </c>
      <c r="P16" s="594"/>
      <c r="Q16" s="558"/>
      <c r="R16" s="240">
        <v>37</v>
      </c>
      <c r="S16" s="243" t="s">
        <v>189</v>
      </c>
      <c r="T16" s="54" t="s">
        <v>125</v>
      </c>
      <c r="U16" s="1103">
        <v>5200</v>
      </c>
      <c r="V16" s="504"/>
      <c r="W16" s="973" t="str">
        <f>IF(V16&gt;U16,"部数ｵｰﾊﾞｰ!!","")</f>
        <v/>
      </c>
      <c r="X16" s="974"/>
      <c r="Y16" s="407"/>
      <c r="Z16" s="1274"/>
    </row>
    <row r="17" spans="1:26" s="32" customFormat="1" ht="17.100000000000001" customHeight="1">
      <c r="A17" s="1875"/>
      <c r="B17" s="229">
        <v>10</v>
      </c>
      <c r="C17" s="245" t="s">
        <v>280</v>
      </c>
      <c r="D17" s="1028" t="s">
        <v>600</v>
      </c>
      <c r="E17" s="745"/>
      <c r="F17" s="593"/>
      <c r="G17" s="591"/>
      <c r="H17" s="594"/>
      <c r="I17" s="6"/>
      <c r="J17" s="555">
        <v>24</v>
      </c>
      <c r="K17" s="556" t="s">
        <v>141</v>
      </c>
      <c r="L17" s="57"/>
      <c r="M17" s="1103">
        <v>4650</v>
      </c>
      <c r="N17" s="593"/>
      <c r="O17" s="591">
        <v>6000</v>
      </c>
      <c r="P17" s="594"/>
      <c r="Q17" s="558"/>
      <c r="R17" s="975"/>
      <c r="S17" s="973"/>
      <c r="T17" s="976"/>
      <c r="U17" s="973"/>
      <c r="V17" s="973"/>
      <c r="W17" s="973" t="str">
        <f>IF(V17&gt;U17,"部数ｵｰﾊﾞｰ!!","")</f>
        <v/>
      </c>
      <c r="X17" s="974"/>
      <c r="Y17" s="407"/>
      <c r="Z17" s="1274"/>
    </row>
    <row r="18" spans="1:26" s="32" customFormat="1" ht="17.100000000000001" customHeight="1">
      <c r="A18" s="1875"/>
      <c r="B18" s="229">
        <v>11</v>
      </c>
      <c r="C18" s="245" t="s">
        <v>447</v>
      </c>
      <c r="D18" s="54" t="s">
        <v>125</v>
      </c>
      <c r="E18" s="745">
        <v>4300</v>
      </c>
      <c r="F18" s="593"/>
      <c r="G18" s="591">
        <v>3800</v>
      </c>
      <c r="H18" s="594"/>
      <c r="I18" s="6"/>
      <c r="J18" s="555">
        <v>25</v>
      </c>
      <c r="K18" s="245" t="s">
        <v>127</v>
      </c>
      <c r="L18" s="54"/>
      <c r="M18" s="1103">
        <v>5100</v>
      </c>
      <c r="N18" s="593"/>
      <c r="O18" s="591">
        <v>4000</v>
      </c>
      <c r="P18" s="594"/>
      <c r="Q18" s="558"/>
      <c r="R18" s="977"/>
      <c r="S18" s="978"/>
      <c r="T18" s="858"/>
      <c r="U18" s="979"/>
      <c r="V18" s="582"/>
      <c r="W18" s="980" t="str">
        <f>IF(V18&gt;U18,"部数ｵｰﾊﾞｰ!!","")</f>
        <v/>
      </c>
      <c r="X18" s="981"/>
      <c r="Y18" s="407"/>
      <c r="Z18" s="1274"/>
    </row>
    <row r="19" spans="1:26" s="32" customFormat="1" ht="17.100000000000001" customHeight="1">
      <c r="A19" s="1875"/>
      <c r="B19" s="229">
        <v>12</v>
      </c>
      <c r="C19" s="556" t="s">
        <v>138</v>
      </c>
      <c r="D19" s="54" t="s">
        <v>125</v>
      </c>
      <c r="E19" s="745">
        <v>2500</v>
      </c>
      <c r="F19" s="593"/>
      <c r="G19" s="591">
        <v>1950</v>
      </c>
      <c r="H19" s="594"/>
      <c r="I19" s="6"/>
      <c r="J19" s="555">
        <v>26</v>
      </c>
      <c r="K19" s="731" t="s">
        <v>643</v>
      </c>
      <c r="L19" s="54"/>
      <c r="M19" s="1131"/>
      <c r="N19" s="593"/>
      <c r="O19" s="601"/>
      <c r="P19" s="594"/>
      <c r="Q19" s="558"/>
      <c r="R19" s="977"/>
      <c r="S19" s="978"/>
      <c r="T19" s="858"/>
      <c r="U19" s="979"/>
      <c r="V19" s="582"/>
      <c r="W19" s="982" t="str">
        <f>IF(V19&gt;U19,"部数ｵｰﾊﾞｰ!!","")</f>
        <v/>
      </c>
      <c r="X19" s="981"/>
      <c r="Y19" s="407"/>
      <c r="Z19" s="1274"/>
    </row>
    <row r="20" spans="1:26" s="32" customFormat="1" ht="17.100000000000001" customHeight="1">
      <c r="A20" s="1875"/>
      <c r="B20" s="229">
        <v>13</v>
      </c>
      <c r="C20" s="731" t="s">
        <v>590</v>
      </c>
      <c r="D20" s="54"/>
      <c r="E20" s="563"/>
      <c r="F20" s="593"/>
      <c r="G20" s="601"/>
      <c r="H20" s="594"/>
      <c r="I20" s="6"/>
      <c r="J20" s="555">
        <v>27</v>
      </c>
      <c r="K20" s="312" t="s">
        <v>448</v>
      </c>
      <c r="L20" s="172"/>
      <c r="M20" s="1137">
        <v>6050</v>
      </c>
      <c r="N20" s="593"/>
      <c r="O20" s="601">
        <v>6400</v>
      </c>
      <c r="P20" s="594"/>
      <c r="Q20" s="558"/>
      <c r="R20" s="983"/>
      <c r="S20" s="984"/>
      <c r="T20" s="985"/>
      <c r="U20" s="986"/>
      <c r="V20" s="680"/>
      <c r="W20" s="753" t="str">
        <f>IF(V20&gt;U20,"部数ｵｰﾊﾞｰ!!","")</f>
        <v/>
      </c>
      <c r="X20" s="987"/>
      <c r="Y20" s="407"/>
      <c r="Z20" s="1274"/>
    </row>
    <row r="21" spans="1:26" s="32" customFormat="1" ht="17.100000000000001" customHeight="1" thickBot="1">
      <c r="A21" s="1875"/>
      <c r="B21" s="229">
        <v>14</v>
      </c>
      <c r="C21" s="556" t="s">
        <v>324</v>
      </c>
      <c r="D21" s="54" t="s">
        <v>125</v>
      </c>
      <c r="E21" s="745">
        <v>4000</v>
      </c>
      <c r="F21" s="598"/>
      <c r="G21" s="599">
        <v>3400</v>
      </c>
      <c r="H21" s="600"/>
      <c r="I21" s="6"/>
      <c r="J21" s="555">
        <v>28</v>
      </c>
      <c r="K21" s="245" t="s">
        <v>449</v>
      </c>
      <c r="L21" s="54" t="s">
        <v>125</v>
      </c>
      <c r="M21" s="1103">
        <v>4550</v>
      </c>
      <c r="N21" s="598"/>
      <c r="O21" s="599">
        <v>3500</v>
      </c>
      <c r="P21" s="600"/>
      <c r="Q21" s="564"/>
      <c r="R21" s="1355" t="s">
        <v>131</v>
      </c>
      <c r="S21" s="1356"/>
      <c r="T21" s="1879">
        <f>SUM(E8:E21,M8:M21,U8:U20)</f>
        <v>130050</v>
      </c>
      <c r="U21" s="1874"/>
      <c r="V21" s="602">
        <f>SUM(F8:F21,N8:N21,V8:V16)</f>
        <v>0</v>
      </c>
      <c r="W21" s="603">
        <f>SUM(G8:G21,O8:O21,W8:W20)</f>
        <v>122200</v>
      </c>
      <c r="X21" s="602">
        <f>SUM(H8:H21,P8:P21,X8:X20)</f>
        <v>0</v>
      </c>
      <c r="Y21" s="407"/>
      <c r="Z21" s="1274"/>
    </row>
    <row r="22" spans="1:26" s="32" customFormat="1" ht="4.5" customHeight="1" thickTop="1">
      <c r="A22" s="151"/>
      <c r="B22" s="11"/>
      <c r="C22" s="314"/>
      <c r="D22" s="150"/>
      <c r="E22" s="566"/>
      <c r="F22" s="567"/>
      <c r="G22" s="568"/>
      <c r="H22" s="310"/>
      <c r="I22" s="6"/>
      <c r="J22" s="569"/>
      <c r="K22" s="570"/>
      <c r="L22" s="58"/>
      <c r="M22" s="16"/>
      <c r="N22" s="567"/>
      <c r="O22" s="571" t="s">
        <v>116</v>
      </c>
      <c r="P22" s="552"/>
      <c r="Q22" s="558"/>
      <c r="R22" s="6"/>
      <c r="S22" s="3"/>
      <c r="T22" s="6"/>
      <c r="U22" s="572"/>
      <c r="V22" s="573"/>
      <c r="W22" s="571"/>
      <c r="X22" s="368"/>
      <c r="Y22" s="407"/>
      <c r="Z22" s="1274"/>
    </row>
    <row r="23" spans="1:26" s="32" customFormat="1" ht="17.100000000000001" customHeight="1" thickBot="1">
      <c r="A23" s="1290" t="s">
        <v>296</v>
      </c>
      <c r="B23" s="229">
        <v>50</v>
      </c>
      <c r="C23" s="245" t="s">
        <v>144</v>
      </c>
      <c r="D23" s="54" t="s">
        <v>125</v>
      </c>
      <c r="E23" s="745">
        <v>2950</v>
      </c>
      <c r="F23" s="574"/>
      <c r="G23" s="681"/>
      <c r="H23" s="686"/>
      <c r="I23" s="266"/>
      <c r="J23" s="575">
        <v>60</v>
      </c>
      <c r="K23" s="556" t="s">
        <v>143</v>
      </c>
      <c r="L23" s="54" t="s">
        <v>125</v>
      </c>
      <c r="M23" s="1103">
        <v>1200</v>
      </c>
      <c r="N23" s="574"/>
      <c r="O23" s="988"/>
      <c r="P23" s="682"/>
      <c r="Q23" s="576"/>
      <c r="R23" s="4">
        <v>70</v>
      </c>
      <c r="S23" s="243" t="s">
        <v>133</v>
      </c>
      <c r="T23" s="54" t="s">
        <v>125</v>
      </c>
      <c r="U23" s="1103">
        <v>5100</v>
      </c>
      <c r="V23" s="557"/>
      <c r="W23" s="604"/>
      <c r="X23" s="565"/>
      <c r="Y23" s="407"/>
      <c r="Z23" s="1274"/>
    </row>
    <row r="24" spans="1:26" s="32" customFormat="1" ht="17.100000000000001" customHeight="1" thickTop="1">
      <c r="A24" s="1291"/>
      <c r="B24" s="229">
        <v>51</v>
      </c>
      <c r="C24" s="245" t="s">
        <v>145</v>
      </c>
      <c r="D24" s="54" t="s">
        <v>125</v>
      </c>
      <c r="E24" s="745">
        <v>2350</v>
      </c>
      <c r="F24" s="593"/>
      <c r="G24" s="605">
        <v>3800</v>
      </c>
      <c r="H24" s="606"/>
      <c r="I24" s="6"/>
      <c r="J24" s="575">
        <v>61</v>
      </c>
      <c r="K24" s="556" t="s">
        <v>284</v>
      </c>
      <c r="L24" s="54" t="s">
        <v>125</v>
      </c>
      <c r="M24" s="1103">
        <v>6900</v>
      </c>
      <c r="N24" s="557"/>
      <c r="O24" s="989"/>
      <c r="P24" s="684"/>
      <c r="Q24" s="558"/>
      <c r="R24" s="4">
        <v>71</v>
      </c>
      <c r="S24" s="243" t="s">
        <v>134</v>
      </c>
      <c r="T24" s="54" t="s">
        <v>125</v>
      </c>
      <c r="U24" s="1103">
        <v>4000</v>
      </c>
      <c r="V24" s="593"/>
      <c r="W24" s="1082">
        <v>3300</v>
      </c>
      <c r="X24" s="1083"/>
      <c r="Y24" s="407"/>
      <c r="Z24" s="1274"/>
    </row>
    <row r="25" spans="1:26" s="32" customFormat="1" ht="17.100000000000001" customHeight="1">
      <c r="A25" s="1291"/>
      <c r="B25" s="229">
        <v>52</v>
      </c>
      <c r="C25" s="245" t="s">
        <v>450</v>
      </c>
      <c r="D25" s="54" t="s">
        <v>125</v>
      </c>
      <c r="E25" s="745">
        <v>2750</v>
      </c>
      <c r="F25" s="593"/>
      <c r="G25" s="591">
        <v>2200</v>
      </c>
      <c r="H25" s="594"/>
      <c r="I25" s="6"/>
      <c r="J25" s="575">
        <v>62</v>
      </c>
      <c r="K25" s="1173" t="s">
        <v>686</v>
      </c>
      <c r="L25" s="54"/>
      <c r="M25" s="1163"/>
      <c r="N25" s="557"/>
      <c r="O25" s="989"/>
      <c r="P25" s="684"/>
      <c r="Q25" s="572"/>
      <c r="R25" s="4">
        <v>72</v>
      </c>
      <c r="S25" s="243" t="s">
        <v>135</v>
      </c>
      <c r="T25" s="54" t="s">
        <v>125</v>
      </c>
      <c r="U25" s="1103">
        <v>1800</v>
      </c>
      <c r="V25" s="593"/>
      <c r="W25" s="1084">
        <v>1200</v>
      </c>
      <c r="X25" s="1085"/>
      <c r="Y25" s="407"/>
      <c r="Z25" s="1274"/>
    </row>
    <row r="26" spans="1:26" s="32" customFormat="1" ht="17.100000000000001" customHeight="1">
      <c r="A26" s="1291"/>
      <c r="B26" s="229">
        <v>53</v>
      </c>
      <c r="C26" s="245" t="s">
        <v>238</v>
      </c>
      <c r="D26" s="54" t="s">
        <v>125</v>
      </c>
      <c r="E26" s="745">
        <v>3500</v>
      </c>
      <c r="F26" s="593"/>
      <c r="G26" s="591">
        <v>3000</v>
      </c>
      <c r="H26" s="594"/>
      <c r="I26" s="6"/>
      <c r="J26" s="575">
        <v>63</v>
      </c>
      <c r="K26" s="556" t="s">
        <v>341</v>
      </c>
      <c r="L26" s="54" t="s">
        <v>125</v>
      </c>
      <c r="M26" s="745">
        <v>3800</v>
      </c>
      <c r="N26" s="557"/>
      <c r="O26" s="989"/>
      <c r="P26" s="684"/>
      <c r="Q26" s="572"/>
      <c r="R26" s="4">
        <v>73</v>
      </c>
      <c r="S26" s="243" t="s">
        <v>668</v>
      </c>
      <c r="T26" s="54" t="s">
        <v>125</v>
      </c>
      <c r="U26" s="745">
        <v>3550</v>
      </c>
      <c r="V26" s="590"/>
      <c r="W26" s="1086">
        <v>2500</v>
      </c>
      <c r="X26" s="1087"/>
      <c r="Y26" s="407"/>
      <c r="Z26" s="1274"/>
    </row>
    <row r="27" spans="1:26" s="32" customFormat="1" ht="17.100000000000001" customHeight="1">
      <c r="A27" s="1291"/>
      <c r="B27" s="229">
        <v>54</v>
      </c>
      <c r="C27" s="245" t="s">
        <v>283</v>
      </c>
      <c r="D27" s="54" t="s">
        <v>125</v>
      </c>
      <c r="E27" s="745">
        <v>2650</v>
      </c>
      <c r="F27" s="593"/>
      <c r="G27" s="591">
        <v>2700</v>
      </c>
      <c r="H27" s="594"/>
      <c r="I27" s="6"/>
      <c r="J27" s="575">
        <v>64</v>
      </c>
      <c r="K27" s="556" t="s">
        <v>311</v>
      </c>
      <c r="L27" s="54" t="s">
        <v>125</v>
      </c>
      <c r="M27" s="745">
        <v>1550</v>
      </c>
      <c r="N27" s="557"/>
      <c r="O27" s="989"/>
      <c r="P27" s="684"/>
      <c r="Q27" s="572"/>
      <c r="R27" s="81">
        <v>74</v>
      </c>
      <c r="S27" s="243" t="s">
        <v>669</v>
      </c>
      <c r="T27" s="54" t="s">
        <v>125</v>
      </c>
      <c r="U27" s="553">
        <v>3250</v>
      </c>
      <c r="V27" s="1085"/>
      <c r="W27" s="1089">
        <v>1500</v>
      </c>
      <c r="X27" s="1087"/>
      <c r="Y27" s="407"/>
      <c r="Z27" s="1274"/>
    </row>
    <row r="28" spans="1:26" s="32" customFormat="1" ht="17.100000000000001" customHeight="1" thickBot="1">
      <c r="A28" s="1291"/>
      <c r="B28" s="229">
        <v>55</v>
      </c>
      <c r="C28" s="245" t="s">
        <v>146</v>
      </c>
      <c r="D28" s="54" t="s">
        <v>125</v>
      </c>
      <c r="E28" s="745">
        <v>2800</v>
      </c>
      <c r="F28" s="593"/>
      <c r="G28" s="599">
        <v>2300</v>
      </c>
      <c r="H28" s="600"/>
      <c r="I28" s="6"/>
      <c r="J28" s="575">
        <v>65</v>
      </c>
      <c r="K28" s="556" t="s">
        <v>312</v>
      </c>
      <c r="L28" s="54" t="s">
        <v>125</v>
      </c>
      <c r="M28" s="745">
        <v>2500</v>
      </c>
      <c r="N28" s="557"/>
      <c r="O28" s="989"/>
      <c r="P28" s="684"/>
      <c r="Q28" s="572"/>
      <c r="R28" s="81">
        <v>75</v>
      </c>
      <c r="S28" s="243" t="s">
        <v>670</v>
      </c>
      <c r="T28" s="54" t="s">
        <v>125</v>
      </c>
      <c r="U28" s="553">
        <v>1800</v>
      </c>
      <c r="V28" s="1085"/>
      <c r="W28" s="1089">
        <v>850</v>
      </c>
      <c r="X28" s="1087"/>
      <c r="Y28" s="407"/>
      <c r="Z28" s="1274"/>
    </row>
    <row r="29" spans="1:26" s="32" customFormat="1" ht="17.100000000000001" customHeight="1" thickTop="1">
      <c r="A29" s="1291"/>
      <c r="B29" s="229">
        <v>56</v>
      </c>
      <c r="C29" s="245" t="s">
        <v>451</v>
      </c>
      <c r="D29" s="54" t="s">
        <v>126</v>
      </c>
      <c r="E29" s="745">
        <v>5500</v>
      </c>
      <c r="F29" s="557"/>
      <c r="G29" s="683"/>
      <c r="H29" s="684"/>
      <c r="I29" s="6"/>
      <c r="J29" s="575">
        <v>66</v>
      </c>
      <c r="K29" s="556" t="s">
        <v>313</v>
      </c>
      <c r="L29" s="54" t="s">
        <v>125</v>
      </c>
      <c r="M29" s="745">
        <v>5500</v>
      </c>
      <c r="N29" s="557"/>
      <c r="O29" s="989"/>
      <c r="P29" s="684"/>
      <c r="Q29" s="572"/>
      <c r="R29" s="9">
        <v>76</v>
      </c>
      <c r="S29" s="243" t="s">
        <v>671</v>
      </c>
      <c r="T29" s="54" t="s">
        <v>125</v>
      </c>
      <c r="U29" s="553">
        <v>3850</v>
      </c>
      <c r="V29" s="1085"/>
      <c r="W29" s="1089">
        <v>3300</v>
      </c>
      <c r="X29" s="1087"/>
      <c r="Y29" s="407"/>
      <c r="Z29" s="1274"/>
    </row>
    <row r="30" spans="1:26" s="32" customFormat="1" ht="17.100000000000001" customHeight="1" thickBot="1">
      <c r="A30" s="1291"/>
      <c r="B30" s="229">
        <v>57</v>
      </c>
      <c r="C30" s="245" t="s">
        <v>452</v>
      </c>
      <c r="D30" s="54" t="s">
        <v>125</v>
      </c>
      <c r="E30" s="745">
        <v>3500</v>
      </c>
      <c r="F30" s="557"/>
      <c r="G30" s="683"/>
      <c r="H30" s="684"/>
      <c r="I30" s="6"/>
      <c r="J30" s="575">
        <v>67</v>
      </c>
      <c r="K30" s="245" t="s">
        <v>456</v>
      </c>
      <c r="L30" s="54" t="s">
        <v>126</v>
      </c>
      <c r="M30" s="745">
        <v>700</v>
      </c>
      <c r="N30" s="557"/>
      <c r="O30" s="989"/>
      <c r="P30" s="684"/>
      <c r="Q30" s="572"/>
      <c r="R30" s="9">
        <v>77</v>
      </c>
      <c r="S30" s="243" t="s">
        <v>672</v>
      </c>
      <c r="T30" s="54" t="s">
        <v>125</v>
      </c>
      <c r="U30" s="553">
        <v>2750</v>
      </c>
      <c r="V30" s="1085"/>
      <c r="W30" s="1089">
        <v>2100</v>
      </c>
      <c r="X30" s="1087"/>
      <c r="Y30" s="407"/>
      <c r="Z30" s="1274"/>
    </row>
    <row r="31" spans="1:26" s="32" customFormat="1" ht="17.100000000000001" customHeight="1" thickTop="1" thickBot="1">
      <c r="A31" s="1291"/>
      <c r="B31" s="229">
        <v>58</v>
      </c>
      <c r="C31" s="245" t="s">
        <v>147</v>
      </c>
      <c r="D31" s="54" t="s">
        <v>125</v>
      </c>
      <c r="E31" s="745">
        <v>3200</v>
      </c>
      <c r="F31" s="557"/>
      <c r="G31" s="683"/>
      <c r="H31" s="684"/>
      <c r="I31" s="6"/>
      <c r="J31" s="575">
        <v>68</v>
      </c>
      <c r="K31" s="245" t="s">
        <v>132</v>
      </c>
      <c r="L31" s="54" t="s">
        <v>125</v>
      </c>
      <c r="M31" s="745">
        <v>1950</v>
      </c>
      <c r="N31" s="593"/>
      <c r="O31" s="1057">
        <v>1200</v>
      </c>
      <c r="P31" s="1058"/>
      <c r="Q31" s="6"/>
      <c r="R31" s="9">
        <v>78</v>
      </c>
      <c r="S31" s="243" t="s">
        <v>673</v>
      </c>
      <c r="T31" s="54" t="s">
        <v>125</v>
      </c>
      <c r="U31" s="553">
        <v>2500</v>
      </c>
      <c r="V31" s="1085"/>
      <c r="W31" s="1089">
        <v>1050</v>
      </c>
      <c r="X31" s="1087"/>
      <c r="Y31" s="407"/>
      <c r="Z31" s="1274"/>
    </row>
    <row r="32" spans="1:26" s="32" customFormat="1" ht="17.100000000000001" customHeight="1" thickTop="1" thickBot="1">
      <c r="A32" s="1292"/>
      <c r="B32" s="229">
        <v>59</v>
      </c>
      <c r="C32" s="556" t="s">
        <v>667</v>
      </c>
      <c r="D32" s="54" t="s">
        <v>125</v>
      </c>
      <c r="E32" s="745">
        <v>3600</v>
      </c>
      <c r="F32" s="504"/>
      <c r="G32" s="1057">
        <v>2000</v>
      </c>
      <c r="H32" s="1058"/>
      <c r="I32" s="237"/>
      <c r="J32" s="575">
        <v>69</v>
      </c>
      <c r="K32" s="308" t="s">
        <v>455</v>
      </c>
      <c r="L32" s="172" t="s">
        <v>125</v>
      </c>
      <c r="M32" s="748">
        <v>4500</v>
      </c>
      <c r="N32" s="504"/>
      <c r="O32" s="990"/>
      <c r="P32" s="685"/>
      <c r="Q32" s="578"/>
      <c r="R32" s="9">
        <v>79</v>
      </c>
      <c r="S32" s="1080" t="s">
        <v>674</v>
      </c>
      <c r="T32" s="54" t="s">
        <v>125</v>
      </c>
      <c r="U32" s="1081">
        <v>7700</v>
      </c>
      <c r="V32" s="1085"/>
      <c r="W32" s="1090">
        <v>5100</v>
      </c>
      <c r="X32" s="1088"/>
      <c r="Y32" s="407"/>
      <c r="Z32" s="1274"/>
    </row>
    <row r="33" spans="1:26" s="32" customFormat="1" ht="15" customHeight="1" thickTop="1">
      <c r="A33" s="42" t="s">
        <v>237</v>
      </c>
      <c r="B33" s="52"/>
      <c r="C33" s="185"/>
      <c r="D33" s="186"/>
      <c r="E33" s="187"/>
      <c r="F33" s="101"/>
      <c r="G33" s="10"/>
      <c r="H33" s="188"/>
      <c r="I33" s="6"/>
      <c r="J33" s="74"/>
      <c r="K33" s="98"/>
      <c r="L33" s="186"/>
      <c r="M33" s="187"/>
      <c r="N33" s="101"/>
      <c r="O33" s="10"/>
      <c r="P33" s="189"/>
      <c r="Q33" s="20"/>
      <c r="R33" s="1355" t="s">
        <v>131</v>
      </c>
      <c r="S33" s="1356"/>
      <c r="T33" s="1873">
        <f>SUM(E23:E32,M23:M32,U23:U32)</f>
        <v>97700</v>
      </c>
      <c r="U33" s="1874"/>
      <c r="V33" s="602">
        <f>SUM(F24:F33,N24:N33,V24:V32)</f>
        <v>0</v>
      </c>
      <c r="W33" s="1055">
        <f>SUM(G24:G28,G32,O31,W24:W32)</f>
        <v>38100</v>
      </c>
      <c r="X33" s="1056">
        <f>SUM(H24:H28,H32,P31,X24:X32)</f>
        <v>0</v>
      </c>
      <c r="Y33" s="407"/>
      <c r="Z33" s="403"/>
    </row>
    <row r="34" spans="1:26" s="32" customFormat="1" ht="15" customHeight="1">
      <c r="A34" s="42" t="s">
        <v>676</v>
      </c>
      <c r="B34" s="52"/>
      <c r="C34" s="185"/>
      <c r="D34" s="186"/>
      <c r="E34" s="187"/>
      <c r="F34" s="101"/>
      <c r="G34" s="10"/>
      <c r="H34" s="188"/>
      <c r="I34" s="6"/>
      <c r="J34" s="74"/>
      <c r="K34" s="98"/>
      <c r="L34" s="186"/>
      <c r="M34" s="187"/>
      <c r="N34" s="101"/>
      <c r="O34" s="10"/>
      <c r="P34" s="189"/>
      <c r="Q34" s="20"/>
      <c r="R34" s="1357" t="s">
        <v>136</v>
      </c>
      <c r="S34" s="1356"/>
      <c r="T34" s="1873">
        <f>SUM(T21,T33)</f>
        <v>227750</v>
      </c>
      <c r="U34" s="1874"/>
      <c r="V34" s="602">
        <f>SUM(V21,V33)</f>
        <v>0</v>
      </c>
      <c r="W34" s="603">
        <f>SUM(W21,W33)</f>
        <v>160300</v>
      </c>
      <c r="X34" s="602">
        <f>SUM(X21,X33)</f>
        <v>0</v>
      </c>
      <c r="Y34" s="407"/>
      <c r="Z34" s="1075"/>
    </row>
    <row r="35" spans="1:26" s="32" customFormat="1" ht="12" customHeight="1">
      <c r="A35" s="42" t="s">
        <v>677</v>
      </c>
      <c r="B35" s="35"/>
      <c r="C35" s="36"/>
      <c r="G35" s="72" t="s">
        <v>678</v>
      </c>
      <c r="L35" s="37"/>
      <c r="N35" s="38"/>
      <c r="O35" s="38"/>
      <c r="P35" s="38"/>
      <c r="Q35" s="38"/>
      <c r="R35" s="190"/>
      <c r="S35" s="190"/>
      <c r="T35" s="191"/>
      <c r="U35" s="1245" t="s">
        <v>505</v>
      </c>
      <c r="V35" s="1245"/>
      <c r="W35" s="1245"/>
      <c r="X35" s="1245"/>
      <c r="Y35" s="404"/>
      <c r="Z35" s="68"/>
    </row>
    <row r="36" spans="1:26" s="32" customFormat="1" ht="12" customHeight="1">
      <c r="A36" s="408" t="s">
        <v>679</v>
      </c>
      <c r="Q36" s="38"/>
      <c r="R36" s="37"/>
      <c r="U36" s="1245"/>
      <c r="V36" s="1245"/>
      <c r="W36" s="1245"/>
      <c r="X36" s="1245"/>
      <c r="Y36" s="404"/>
      <c r="Z36" s="68"/>
    </row>
    <row r="37" spans="1:26" s="32" customFormat="1" ht="12" customHeight="1">
      <c r="A37" s="408" t="s">
        <v>644</v>
      </c>
      <c r="Q37" s="38"/>
      <c r="R37" s="37"/>
      <c r="U37" s="1076"/>
      <c r="V37" s="1076"/>
      <c r="W37" s="1076"/>
      <c r="X37" s="1076"/>
      <c r="Y37" s="404"/>
      <c r="Z37" s="68"/>
    </row>
    <row r="38" spans="1:26" s="32" customFormat="1" ht="12" customHeight="1">
      <c r="A38" s="408" t="s">
        <v>675</v>
      </c>
      <c r="B38" s="70"/>
      <c r="C38" s="70"/>
      <c r="D38" s="70"/>
      <c r="E38" s="70"/>
      <c r="F38" s="70"/>
      <c r="G38" s="70"/>
      <c r="H38" s="70"/>
      <c r="I38" s="70"/>
      <c r="J38" s="70"/>
      <c r="K38" s="70"/>
      <c r="L38" s="70"/>
      <c r="M38" s="70"/>
      <c r="N38" s="70"/>
      <c r="O38" s="70"/>
      <c r="P38" s="70"/>
      <c r="Q38" s="39"/>
      <c r="R38" s="37"/>
      <c r="U38" s="1878" t="s">
        <v>506</v>
      </c>
      <c r="V38" s="1878"/>
      <c r="W38" s="1878"/>
      <c r="X38" s="1878"/>
      <c r="Y38" s="404"/>
      <c r="Z38" s="68"/>
    </row>
    <row r="39" spans="1:26" ht="12" customHeight="1">
      <c r="A39" s="408"/>
      <c r="R39" s="37"/>
      <c r="U39" s="1050"/>
      <c r="V39" s="1050"/>
      <c r="W39" s="1050"/>
      <c r="X39" s="1050"/>
      <c r="Y39" s="404"/>
    </row>
    <row r="40" spans="1:26" s="67" customFormat="1" ht="12" customHeight="1">
      <c r="A40" s="408"/>
      <c r="B40" s="70"/>
      <c r="C40" s="70"/>
      <c r="D40" s="70"/>
      <c r="E40" s="70"/>
      <c r="F40" s="70"/>
      <c r="G40" s="70"/>
      <c r="H40" s="70"/>
      <c r="I40" s="70"/>
      <c r="J40" s="70"/>
      <c r="K40" s="70"/>
      <c r="L40" s="70"/>
      <c r="M40" s="70"/>
      <c r="N40" s="70"/>
      <c r="O40" s="70"/>
      <c r="P40" s="70"/>
      <c r="Q40" s="70"/>
      <c r="R40" s="70"/>
      <c r="S40" s="70"/>
      <c r="T40" s="70"/>
      <c r="U40" s="1878"/>
      <c r="V40" s="1878"/>
      <c r="W40" s="1878"/>
      <c r="X40" s="1878"/>
      <c r="Y40" s="1059"/>
    </row>
  </sheetData>
  <mergeCells count="50">
    <mergeCell ref="U40:X40"/>
    <mergeCell ref="Z7:Z32"/>
    <mergeCell ref="R21:S21"/>
    <mergeCell ref="T21:U21"/>
    <mergeCell ref="U35:X36"/>
    <mergeCell ref="U38:X38"/>
    <mergeCell ref="R34:S34"/>
    <mergeCell ref="T34:U34"/>
    <mergeCell ref="A23:A32"/>
    <mergeCell ref="R33:S33"/>
    <mergeCell ref="T33:U33"/>
    <mergeCell ref="A7:A21"/>
    <mergeCell ref="D7:E7"/>
    <mergeCell ref="L7:M7"/>
    <mergeCell ref="T7:U7"/>
    <mergeCell ref="D6:F6"/>
    <mergeCell ref="Q5:T5"/>
    <mergeCell ref="H6:K6"/>
    <mergeCell ref="L6:M6"/>
    <mergeCell ref="N6:P6"/>
    <mergeCell ref="Q6:T6"/>
    <mergeCell ref="A5:B5"/>
    <mergeCell ref="D5:K5"/>
    <mergeCell ref="L5:M5"/>
    <mergeCell ref="N5:P5"/>
    <mergeCell ref="A4:B4"/>
    <mergeCell ref="C3:F4"/>
    <mergeCell ref="P4:R4"/>
    <mergeCell ref="G3:K4"/>
    <mergeCell ref="A3:B3"/>
    <mergeCell ref="W5:X6"/>
    <mergeCell ref="L2:M2"/>
    <mergeCell ref="U2:V2"/>
    <mergeCell ref="W2:X2"/>
    <mergeCell ref="L3:N4"/>
    <mergeCell ref="O3:O4"/>
    <mergeCell ref="U3:V3"/>
    <mergeCell ref="U4:V4"/>
    <mergeCell ref="W4:X4"/>
    <mergeCell ref="S4:T4"/>
    <mergeCell ref="U5:V6"/>
    <mergeCell ref="A1:Z1"/>
    <mergeCell ref="P2:R2"/>
    <mergeCell ref="S2:T2"/>
    <mergeCell ref="S3:T3"/>
    <mergeCell ref="P3:R3"/>
    <mergeCell ref="A2:B2"/>
    <mergeCell ref="D2:F2"/>
    <mergeCell ref="G2:K2"/>
    <mergeCell ref="W3:X3"/>
  </mergeCells>
  <phoneticPr fontId="3"/>
  <conditionalFormatting sqref="X8:X15 H8:H21 F8:F21 P8:P12 N8:N12 N14:N18 P14:P18 P20:P21 N20:N21 V8:V16">
    <cfRule type="expression" dxfId="7" priority="9" stopIfTrue="1">
      <formula>E8&lt;F8</formula>
    </cfRule>
  </conditionalFormatting>
  <conditionalFormatting sqref="V21 X21">
    <cfRule type="cellIs" dxfId="6" priority="8" stopIfTrue="1" operator="equal">
      <formula>"E7&lt;F7"</formula>
    </cfRule>
  </conditionalFormatting>
  <conditionalFormatting sqref="F23:F32 H24:H28 N23:N32 X24:X31 V23:V32">
    <cfRule type="expression" dxfId="5" priority="7" stopIfTrue="1">
      <formula>E23&lt;F23</formula>
    </cfRule>
  </conditionalFormatting>
  <conditionalFormatting sqref="H23 H29:H31 X23 X32 P23:P32">
    <cfRule type="cellIs" dxfId="4" priority="6" stopIfTrue="1" operator="equal">
      <formula>"E7&lt;F7"</formula>
    </cfRule>
  </conditionalFormatting>
  <conditionalFormatting sqref="P13 N13">
    <cfRule type="expression" dxfId="3" priority="5" stopIfTrue="1">
      <formula>M13&lt;N13</formula>
    </cfRule>
  </conditionalFormatting>
  <conditionalFormatting sqref="P19 N19">
    <cfRule type="expression" dxfId="2" priority="4" stopIfTrue="1">
      <formula>M19&lt;N19</formula>
    </cfRule>
  </conditionalFormatting>
  <conditionalFormatting sqref="H32">
    <cfRule type="cellIs" dxfId="1" priority="3" stopIfTrue="1" operator="equal">
      <formula>"E7&lt;F7"</formula>
    </cfRule>
  </conditionalFormatting>
  <conditionalFormatting sqref="V33:V34 X33:X34">
    <cfRule type="cellIs" dxfId="0" priority="1" stopIfTrue="1" operator="equal">
      <formula>"E7&lt;F7"</formula>
    </cfRule>
  </conditionalFormatting>
  <dataValidations count="1">
    <dataValidation imeMode="off" allowBlank="1" showInputMessage="1" showErrorMessage="1" sqref="D2:F2 H6:K6 S4:T4 O3:O4 S3:X3 D6:F6 G24:H28 S2:T2 N2 M8:P21 T21:X21 T33:X34 E23:F32 U8:U16 U5:X6 E8:H21 M23:N32 W24:X32 V8:X15 V16 U23:V32"/>
  </dataValidations>
  <printOptions horizontalCentered="1"/>
  <pageMargins left="0.39370078740157483" right="0" top="0.39370078740157483" bottom="0" header="0.51181102362204722" footer="0.19685039370078741"/>
  <pageSetup paperSize="9" scale="98"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47"/>
  <sheetViews>
    <sheetView showGridLines="0" topLeftCell="A4" zoomScaleNormal="100" zoomScaleSheetLayoutView="100" workbookViewId="0">
      <selection activeCell="M21" sqref="M21"/>
    </sheetView>
  </sheetViews>
  <sheetFormatPr defaultRowHeight="13.5"/>
  <cols>
    <col min="1" max="89" width="1.625" style="1176" customWidth="1"/>
    <col min="90" max="256" width="9" style="1176"/>
    <col min="257" max="345" width="1.625" style="1176" customWidth="1"/>
    <col min="346" max="512" width="9" style="1176"/>
    <col min="513" max="601" width="1.625" style="1176" customWidth="1"/>
    <col min="602" max="768" width="9" style="1176"/>
    <col min="769" max="857" width="1.625" style="1176" customWidth="1"/>
    <col min="858" max="1024" width="9" style="1176"/>
    <col min="1025" max="1113" width="1.625" style="1176" customWidth="1"/>
    <col min="1114" max="1280" width="9" style="1176"/>
    <col min="1281" max="1369" width="1.625" style="1176" customWidth="1"/>
    <col min="1370" max="1536" width="9" style="1176"/>
    <col min="1537" max="1625" width="1.625" style="1176" customWidth="1"/>
    <col min="1626" max="1792" width="9" style="1176"/>
    <col min="1793" max="1881" width="1.625" style="1176" customWidth="1"/>
    <col min="1882" max="2048" width="9" style="1176"/>
    <col min="2049" max="2137" width="1.625" style="1176" customWidth="1"/>
    <col min="2138" max="2304" width="9" style="1176"/>
    <col min="2305" max="2393" width="1.625" style="1176" customWidth="1"/>
    <col min="2394" max="2560" width="9" style="1176"/>
    <col min="2561" max="2649" width="1.625" style="1176" customWidth="1"/>
    <col min="2650" max="2816" width="9" style="1176"/>
    <col min="2817" max="2905" width="1.625" style="1176" customWidth="1"/>
    <col min="2906" max="3072" width="9" style="1176"/>
    <col min="3073" max="3161" width="1.625" style="1176" customWidth="1"/>
    <col min="3162" max="3328" width="9" style="1176"/>
    <col min="3329" max="3417" width="1.625" style="1176" customWidth="1"/>
    <col min="3418" max="3584" width="9" style="1176"/>
    <col min="3585" max="3673" width="1.625" style="1176" customWidth="1"/>
    <col min="3674" max="3840" width="9" style="1176"/>
    <col min="3841" max="3929" width="1.625" style="1176" customWidth="1"/>
    <col min="3930" max="4096" width="9" style="1176"/>
    <col min="4097" max="4185" width="1.625" style="1176" customWidth="1"/>
    <col min="4186" max="4352" width="9" style="1176"/>
    <col min="4353" max="4441" width="1.625" style="1176" customWidth="1"/>
    <col min="4442" max="4608" width="9" style="1176"/>
    <col min="4609" max="4697" width="1.625" style="1176" customWidth="1"/>
    <col min="4698" max="4864" width="9" style="1176"/>
    <col min="4865" max="4953" width="1.625" style="1176" customWidth="1"/>
    <col min="4954" max="5120" width="9" style="1176"/>
    <col min="5121" max="5209" width="1.625" style="1176" customWidth="1"/>
    <col min="5210" max="5376" width="9" style="1176"/>
    <col min="5377" max="5465" width="1.625" style="1176" customWidth="1"/>
    <col min="5466" max="5632" width="9" style="1176"/>
    <col min="5633" max="5721" width="1.625" style="1176" customWidth="1"/>
    <col min="5722" max="5888" width="9" style="1176"/>
    <col min="5889" max="5977" width="1.625" style="1176" customWidth="1"/>
    <col min="5978" max="6144" width="9" style="1176"/>
    <col min="6145" max="6233" width="1.625" style="1176" customWidth="1"/>
    <col min="6234" max="6400" width="9" style="1176"/>
    <col min="6401" max="6489" width="1.625" style="1176" customWidth="1"/>
    <col min="6490" max="6656" width="9" style="1176"/>
    <col min="6657" max="6745" width="1.625" style="1176" customWidth="1"/>
    <col min="6746" max="6912" width="9" style="1176"/>
    <col min="6913" max="7001" width="1.625" style="1176" customWidth="1"/>
    <col min="7002" max="7168" width="9" style="1176"/>
    <col min="7169" max="7257" width="1.625" style="1176" customWidth="1"/>
    <col min="7258" max="7424" width="9" style="1176"/>
    <col min="7425" max="7513" width="1.625" style="1176" customWidth="1"/>
    <col min="7514" max="7680" width="9" style="1176"/>
    <col min="7681" max="7769" width="1.625" style="1176" customWidth="1"/>
    <col min="7770" max="7936" width="9" style="1176"/>
    <col min="7937" max="8025" width="1.625" style="1176" customWidth="1"/>
    <col min="8026" max="8192" width="9" style="1176"/>
    <col min="8193" max="8281" width="1.625" style="1176" customWidth="1"/>
    <col min="8282" max="8448" width="9" style="1176"/>
    <col min="8449" max="8537" width="1.625" style="1176" customWidth="1"/>
    <col min="8538" max="8704" width="9" style="1176"/>
    <col min="8705" max="8793" width="1.625" style="1176" customWidth="1"/>
    <col min="8794" max="8960" width="9" style="1176"/>
    <col min="8961" max="9049" width="1.625" style="1176" customWidth="1"/>
    <col min="9050" max="9216" width="9" style="1176"/>
    <col min="9217" max="9305" width="1.625" style="1176" customWidth="1"/>
    <col min="9306" max="9472" width="9" style="1176"/>
    <col min="9473" max="9561" width="1.625" style="1176" customWidth="1"/>
    <col min="9562" max="9728" width="9" style="1176"/>
    <col min="9729" max="9817" width="1.625" style="1176" customWidth="1"/>
    <col min="9818" max="9984" width="9" style="1176"/>
    <col min="9985" max="10073" width="1.625" style="1176" customWidth="1"/>
    <col min="10074" max="10240" width="9" style="1176"/>
    <col min="10241" max="10329" width="1.625" style="1176" customWidth="1"/>
    <col min="10330" max="10496" width="9" style="1176"/>
    <col min="10497" max="10585" width="1.625" style="1176" customWidth="1"/>
    <col min="10586" max="10752" width="9" style="1176"/>
    <col min="10753" max="10841" width="1.625" style="1176" customWidth="1"/>
    <col min="10842" max="11008" width="9" style="1176"/>
    <col min="11009" max="11097" width="1.625" style="1176" customWidth="1"/>
    <col min="11098" max="11264" width="9" style="1176"/>
    <col min="11265" max="11353" width="1.625" style="1176" customWidth="1"/>
    <col min="11354" max="11520" width="9" style="1176"/>
    <col min="11521" max="11609" width="1.625" style="1176" customWidth="1"/>
    <col min="11610" max="11776" width="9" style="1176"/>
    <col min="11777" max="11865" width="1.625" style="1176" customWidth="1"/>
    <col min="11866" max="12032" width="9" style="1176"/>
    <col min="12033" max="12121" width="1.625" style="1176" customWidth="1"/>
    <col min="12122" max="12288" width="9" style="1176"/>
    <col min="12289" max="12377" width="1.625" style="1176" customWidth="1"/>
    <col min="12378" max="12544" width="9" style="1176"/>
    <col min="12545" max="12633" width="1.625" style="1176" customWidth="1"/>
    <col min="12634" max="12800" width="9" style="1176"/>
    <col min="12801" max="12889" width="1.625" style="1176" customWidth="1"/>
    <col min="12890" max="13056" width="9" style="1176"/>
    <col min="13057" max="13145" width="1.625" style="1176" customWidth="1"/>
    <col min="13146" max="13312" width="9" style="1176"/>
    <col min="13313" max="13401" width="1.625" style="1176" customWidth="1"/>
    <col min="13402" max="13568" width="9" style="1176"/>
    <col min="13569" max="13657" width="1.625" style="1176" customWidth="1"/>
    <col min="13658" max="13824" width="9" style="1176"/>
    <col min="13825" max="13913" width="1.625" style="1176" customWidth="1"/>
    <col min="13914" max="14080" width="9" style="1176"/>
    <col min="14081" max="14169" width="1.625" style="1176" customWidth="1"/>
    <col min="14170" max="14336" width="9" style="1176"/>
    <col min="14337" max="14425" width="1.625" style="1176" customWidth="1"/>
    <col min="14426" max="14592" width="9" style="1176"/>
    <col min="14593" max="14681" width="1.625" style="1176" customWidth="1"/>
    <col min="14682" max="14848" width="9" style="1176"/>
    <col min="14849" max="14937" width="1.625" style="1176" customWidth="1"/>
    <col min="14938" max="15104" width="9" style="1176"/>
    <col min="15105" max="15193" width="1.625" style="1176" customWidth="1"/>
    <col min="15194" max="15360" width="9" style="1176"/>
    <col min="15361" max="15449" width="1.625" style="1176" customWidth="1"/>
    <col min="15450" max="15616" width="9" style="1176"/>
    <col min="15617" max="15705" width="1.625" style="1176" customWidth="1"/>
    <col min="15706" max="15872" width="9" style="1176"/>
    <col min="15873" max="15961" width="1.625" style="1176" customWidth="1"/>
    <col min="15962" max="16128" width="9" style="1176"/>
    <col min="16129" max="16217" width="1.625" style="1176" customWidth="1"/>
    <col min="16218" max="16384" width="9" style="1176"/>
  </cols>
  <sheetData>
    <row r="1" spans="1:96" ht="30" customHeight="1">
      <c r="A1" s="1224" t="s">
        <v>707</v>
      </c>
      <c r="B1" s="1224"/>
      <c r="C1" s="1224"/>
      <c r="D1" s="1224"/>
      <c r="E1" s="1224"/>
      <c r="F1" s="1224"/>
      <c r="G1" s="1224"/>
      <c r="H1" s="1224"/>
      <c r="I1" s="1224"/>
      <c r="J1" s="1224"/>
      <c r="K1" s="1224"/>
      <c r="L1" s="1224"/>
      <c r="M1" s="1224"/>
      <c r="N1" s="1224"/>
      <c r="O1" s="1224"/>
      <c r="P1" s="1224"/>
      <c r="Q1" s="1224"/>
      <c r="R1" s="1224"/>
      <c r="S1" s="1224"/>
      <c r="T1" s="1224"/>
      <c r="U1" s="1224"/>
      <c r="V1" s="1224"/>
      <c r="W1" s="1224"/>
      <c r="X1" s="1224"/>
      <c r="Y1" s="1224"/>
      <c r="Z1" s="1224"/>
      <c r="AA1" s="1224"/>
      <c r="AB1" s="1224"/>
      <c r="AC1" s="1224"/>
      <c r="AD1" s="1224"/>
      <c r="AE1" s="1224"/>
      <c r="AF1" s="1224"/>
      <c r="AG1" s="1224"/>
      <c r="AH1" s="1224"/>
      <c r="AI1" s="1224"/>
      <c r="AJ1" s="1224"/>
      <c r="AK1" s="1224"/>
      <c r="AL1" s="1224"/>
      <c r="AM1" s="1224"/>
      <c r="AN1" s="1224"/>
      <c r="AO1" s="1224"/>
      <c r="AP1" s="1224"/>
      <c r="AQ1" s="1224"/>
      <c r="AR1" s="1224"/>
      <c r="AS1" s="1224"/>
      <c r="AT1" s="1224"/>
      <c r="AU1" s="1224"/>
      <c r="AV1" s="1224"/>
      <c r="AW1" s="1224"/>
      <c r="AX1" s="1224"/>
      <c r="AY1" s="1224"/>
      <c r="AZ1" s="1224"/>
      <c r="BA1" s="1224"/>
      <c r="BB1" s="1224"/>
      <c r="BC1" s="1224"/>
      <c r="BD1" s="1224"/>
      <c r="BE1" s="1224"/>
      <c r="BF1" s="1224"/>
      <c r="BG1" s="1224"/>
      <c r="BH1" s="1224"/>
      <c r="BI1" s="1224"/>
      <c r="BJ1" s="1224"/>
      <c r="BK1" s="1224"/>
      <c r="BL1" s="1224"/>
      <c r="BM1" s="1224"/>
      <c r="BN1" s="1224"/>
      <c r="BO1" s="1224"/>
      <c r="BP1" s="1224"/>
      <c r="BQ1" s="1224"/>
      <c r="BR1" s="1224"/>
      <c r="BS1" s="1224"/>
      <c r="BT1" s="1224"/>
      <c r="BU1" s="1224"/>
      <c r="BV1" s="1224"/>
      <c r="BW1" s="1224"/>
      <c r="BX1" s="1224"/>
      <c r="BY1" s="1224"/>
      <c r="BZ1" s="1224"/>
      <c r="CA1" s="1224"/>
      <c r="CB1" s="1224"/>
      <c r="CC1" s="1224"/>
      <c r="CD1" s="1224"/>
      <c r="CE1" s="1224"/>
      <c r="CF1" s="1224"/>
      <c r="CG1" s="1224"/>
      <c r="CH1" s="1224"/>
      <c r="CI1" s="1174"/>
      <c r="CJ1" s="1175"/>
      <c r="CK1" s="1175"/>
    </row>
    <row r="2" spans="1:96" ht="18.75">
      <c r="B2" s="1177"/>
      <c r="C2" s="1177"/>
      <c r="D2" s="1177"/>
      <c r="E2" s="1177"/>
      <c r="F2" s="1177"/>
      <c r="G2" s="1177"/>
      <c r="H2" s="1177"/>
      <c r="I2" s="1177"/>
      <c r="J2" s="1177"/>
      <c r="K2" s="1177"/>
      <c r="L2" s="1177"/>
      <c r="M2" s="1177"/>
      <c r="N2" s="1177"/>
      <c r="O2" s="1177"/>
      <c r="P2" s="1177"/>
      <c r="Q2" s="1177"/>
      <c r="R2" s="1177"/>
      <c r="S2" s="1177"/>
      <c r="T2" s="1177"/>
      <c r="U2" s="1177"/>
      <c r="V2" s="1177"/>
      <c r="W2" s="1177"/>
      <c r="X2" s="1177"/>
      <c r="Y2" s="1177"/>
      <c r="Z2" s="1177"/>
      <c r="AA2" s="1177"/>
      <c r="AB2" s="1177"/>
      <c r="AC2" s="1177"/>
      <c r="AD2" s="1177"/>
      <c r="AE2" s="1177"/>
      <c r="AF2" s="1177"/>
      <c r="AG2" s="1177"/>
      <c r="AH2" s="1177"/>
      <c r="AI2" s="1177"/>
      <c r="AJ2" s="1177"/>
      <c r="AK2" s="1177"/>
      <c r="AL2" s="1177"/>
      <c r="AM2" s="1177"/>
      <c r="AN2" s="1177"/>
      <c r="AO2" s="1177"/>
      <c r="AP2" s="1177"/>
      <c r="AQ2" s="1177"/>
      <c r="AR2" s="1177"/>
      <c r="AS2" s="1177"/>
      <c r="AT2" s="1177"/>
      <c r="AU2" s="1177"/>
      <c r="AV2" s="1177"/>
      <c r="AW2" s="1177"/>
      <c r="AX2" s="1177"/>
      <c r="AY2" s="1177"/>
      <c r="AZ2" s="1177"/>
      <c r="BA2" s="1177"/>
      <c r="BB2" s="1177"/>
      <c r="BC2" s="1177"/>
      <c r="BD2" s="1177"/>
      <c r="BE2" s="1177"/>
      <c r="BF2" s="1177"/>
      <c r="BG2" s="1177"/>
      <c r="BH2" s="1177"/>
      <c r="BI2" s="1177"/>
      <c r="BJ2" s="1177"/>
      <c r="BK2" s="1177"/>
      <c r="BL2" s="1177"/>
      <c r="BM2" s="1177"/>
      <c r="BN2" s="1177"/>
      <c r="BO2" s="1177"/>
      <c r="BP2" s="1177"/>
      <c r="BQ2" s="1177"/>
      <c r="BR2" s="1177"/>
      <c r="BS2" s="1177"/>
      <c r="BT2" s="1177"/>
      <c r="BU2" s="1177"/>
      <c r="BV2" s="1177"/>
      <c r="BW2" s="1177"/>
      <c r="BX2" s="1177"/>
      <c r="BY2" s="1177"/>
      <c r="BZ2" s="1177"/>
      <c r="CA2" s="1177"/>
      <c r="CB2" s="1177"/>
      <c r="CC2" s="1177"/>
      <c r="CD2" s="1177"/>
      <c r="CE2" s="1177"/>
      <c r="CF2" s="1177"/>
      <c r="CG2" s="1177"/>
      <c r="CH2" s="1177"/>
      <c r="CI2" s="1177"/>
      <c r="CJ2" s="1177"/>
      <c r="CK2" s="1175"/>
    </row>
    <row r="3" spans="1:96" ht="12.75" customHeight="1">
      <c r="B3" s="1177"/>
      <c r="C3" s="1177"/>
      <c r="D3" s="1177"/>
      <c r="E3" s="1177"/>
      <c r="F3" s="1177"/>
      <c r="G3" s="1177"/>
      <c r="H3" s="1177"/>
      <c r="I3" s="1177"/>
      <c r="J3" s="1177"/>
      <c r="K3" s="1177"/>
      <c r="L3" s="1177"/>
      <c r="M3" s="1177"/>
      <c r="N3" s="1177"/>
      <c r="O3" s="1177"/>
      <c r="P3" s="1177"/>
      <c r="Q3" s="1177"/>
      <c r="R3" s="1177"/>
      <c r="S3" s="1177"/>
      <c r="T3" s="1177"/>
      <c r="U3" s="1177"/>
      <c r="V3" s="1177"/>
      <c r="W3" s="1177"/>
      <c r="X3" s="1177"/>
      <c r="Y3" s="1177"/>
      <c r="Z3" s="1177"/>
      <c r="AA3" s="1177"/>
      <c r="AB3" s="1177"/>
      <c r="AC3" s="1177"/>
      <c r="AD3" s="1177"/>
      <c r="AE3" s="1177"/>
      <c r="AF3" s="1177"/>
      <c r="AG3" s="1177"/>
      <c r="AH3" s="1177"/>
      <c r="AI3" s="1177"/>
      <c r="AJ3" s="1177"/>
      <c r="AK3" s="1177"/>
      <c r="AL3" s="1177"/>
      <c r="AM3" s="1177"/>
      <c r="AN3" s="1177"/>
      <c r="AO3" s="1177"/>
      <c r="AP3" s="1177"/>
      <c r="AQ3" s="1177"/>
      <c r="AR3" s="1177"/>
      <c r="AS3" s="1177"/>
      <c r="AT3" s="1177"/>
      <c r="AU3" s="1177"/>
      <c r="AV3" s="1177"/>
      <c r="AW3" s="1177"/>
      <c r="AX3" s="1177"/>
      <c r="AY3" s="1177"/>
      <c r="AZ3" s="1177"/>
      <c r="BA3" s="1177"/>
      <c r="BB3" s="1177"/>
      <c r="BC3" s="1177"/>
      <c r="BD3" s="1177"/>
      <c r="BE3" s="1177"/>
      <c r="BF3" s="1177"/>
      <c r="BG3" s="1177"/>
      <c r="BH3" s="1177"/>
      <c r="BI3" s="1177"/>
      <c r="BJ3" s="1177"/>
      <c r="BK3" s="1177"/>
      <c r="BL3" s="1177"/>
      <c r="BM3" s="1177"/>
      <c r="BN3" s="1177"/>
      <c r="BO3" s="1177"/>
      <c r="BP3" s="1177"/>
      <c r="BQ3" s="1177"/>
      <c r="BR3" s="1177"/>
      <c r="BS3" s="1177"/>
      <c r="BT3" s="1177"/>
      <c r="BU3" s="1177"/>
      <c r="BV3" s="1177"/>
      <c r="BW3" s="1177"/>
      <c r="BX3" s="1177"/>
      <c r="BY3" s="1177"/>
      <c r="BZ3" s="1177"/>
      <c r="CA3" s="1177"/>
      <c r="CB3" s="1177"/>
      <c r="CC3" s="1177"/>
      <c r="CD3" s="1177"/>
      <c r="CE3" s="1177"/>
      <c r="CF3" s="1177"/>
      <c r="CG3" s="1177"/>
      <c r="CH3" s="1177"/>
      <c r="CI3" s="1177"/>
      <c r="CJ3" s="1177"/>
      <c r="CK3" s="1175"/>
    </row>
    <row r="4" spans="1:96" s="1178" customFormat="1" ht="17.25">
      <c r="C4" s="1179"/>
      <c r="D4" s="1179"/>
      <c r="E4" s="1180"/>
      <c r="F4" s="1180"/>
      <c r="G4" s="1180"/>
      <c r="H4" s="1181" t="s">
        <v>708</v>
      </c>
      <c r="I4" s="1180"/>
      <c r="J4" s="1182"/>
      <c r="K4" s="1182"/>
      <c r="L4" s="1182"/>
      <c r="M4" s="1182"/>
      <c r="N4" s="1182"/>
      <c r="O4" s="1182"/>
      <c r="P4" s="1182"/>
      <c r="Q4" s="1182"/>
      <c r="R4" s="1182"/>
      <c r="S4" s="1182"/>
      <c r="T4" s="1182"/>
      <c r="U4" s="1182"/>
      <c r="V4" s="1182"/>
      <c r="W4" s="1182"/>
      <c r="X4" s="1182"/>
      <c r="Y4" s="1182"/>
      <c r="Z4" s="1182"/>
      <c r="AA4" s="1182"/>
      <c r="AB4" s="1182"/>
      <c r="AC4" s="1182"/>
      <c r="AD4" s="1182"/>
      <c r="AE4" s="1182"/>
      <c r="AF4" s="1182"/>
      <c r="AG4" s="1182"/>
      <c r="AH4" s="1182"/>
      <c r="AI4" s="1182"/>
      <c r="AJ4" s="1182"/>
      <c r="AK4" s="1182"/>
      <c r="AL4" s="1182"/>
      <c r="AM4" s="1182"/>
      <c r="AN4" s="1182"/>
      <c r="AO4" s="1182"/>
      <c r="AP4" s="1182"/>
      <c r="AQ4" s="1182"/>
      <c r="AR4" s="1182"/>
      <c r="AS4" s="1183"/>
      <c r="AT4" s="1184"/>
      <c r="AU4" s="1182"/>
      <c r="AV4" s="1182"/>
      <c r="AW4" s="1182"/>
      <c r="AX4" s="1182"/>
      <c r="AY4" s="1182"/>
      <c r="AZ4" s="1182"/>
      <c r="BA4" s="1182"/>
      <c r="BB4" s="1182"/>
      <c r="BC4" s="1182"/>
      <c r="BD4" s="1182"/>
      <c r="BE4" s="1182"/>
      <c r="BF4" s="1182"/>
      <c r="BG4" s="1182"/>
      <c r="BH4" s="1182"/>
      <c r="BI4" s="1182"/>
      <c r="BJ4" s="1182"/>
      <c r="BK4" s="1182"/>
      <c r="BL4" s="1182"/>
      <c r="BM4" s="1182"/>
      <c r="BN4" s="1182"/>
      <c r="BO4" s="1182"/>
      <c r="BP4" s="1182"/>
      <c r="BQ4" s="1182"/>
      <c r="BR4" s="1182"/>
      <c r="BS4" s="1182"/>
      <c r="BT4" s="1182"/>
      <c r="BU4" s="1182"/>
      <c r="BV4" s="1182"/>
      <c r="BW4" s="1182"/>
      <c r="BX4" s="1182"/>
      <c r="BY4" s="1182"/>
      <c r="BZ4" s="1182"/>
      <c r="CA4" s="1182"/>
      <c r="CB4" s="1182"/>
      <c r="CC4" s="1182"/>
      <c r="CD4" s="1182"/>
      <c r="CE4" s="1182"/>
      <c r="CF4" s="1182"/>
      <c r="CG4" s="1182"/>
      <c r="CH4" s="1182"/>
      <c r="CI4" s="1182"/>
      <c r="CJ4" s="1182"/>
    </row>
    <row r="5" spans="1:96" s="1178" customFormat="1" ht="13.5" customHeight="1">
      <c r="B5" s="1183"/>
      <c r="C5" s="1185"/>
      <c r="D5" s="1185"/>
      <c r="E5" s="1182"/>
      <c r="F5" s="1182"/>
      <c r="G5" s="1182"/>
      <c r="H5" s="1182"/>
      <c r="I5" s="1182"/>
      <c r="J5" s="1182"/>
      <c r="K5" s="1182"/>
      <c r="L5" s="1182"/>
      <c r="M5" s="1182"/>
      <c r="N5" s="1182"/>
      <c r="O5" s="1182"/>
      <c r="P5" s="1182"/>
      <c r="Q5" s="1182"/>
      <c r="R5" s="1182"/>
      <c r="S5" s="1182"/>
      <c r="T5" s="1182"/>
      <c r="U5" s="1182"/>
      <c r="V5" s="1182"/>
      <c r="W5" s="1182"/>
      <c r="X5" s="1182"/>
      <c r="Y5" s="1182"/>
      <c r="Z5" s="1182"/>
      <c r="AA5" s="1182"/>
      <c r="AB5" s="1182"/>
      <c r="AC5" s="1182"/>
      <c r="AD5" s="1182"/>
      <c r="AE5" s="1182"/>
      <c r="AF5" s="1182"/>
      <c r="AG5" s="1182"/>
      <c r="AH5" s="1182"/>
      <c r="AI5" s="1182"/>
      <c r="AJ5" s="1182"/>
      <c r="AK5" s="1182"/>
      <c r="AL5" s="1182"/>
      <c r="AM5" s="1182"/>
      <c r="AN5" s="1182"/>
      <c r="AO5" s="1182"/>
      <c r="AP5" s="1182"/>
      <c r="AQ5" s="1182"/>
      <c r="AR5" s="1182"/>
      <c r="AS5" s="1183"/>
      <c r="AT5" s="1184"/>
      <c r="AU5" s="1182"/>
      <c r="AV5" s="1182"/>
      <c r="AW5" s="1182"/>
      <c r="AX5" s="1182"/>
      <c r="AY5" s="1182"/>
      <c r="AZ5" s="1182"/>
      <c r="BA5" s="1182"/>
      <c r="BB5" s="1182"/>
      <c r="BC5" s="1182"/>
      <c r="BD5" s="1182"/>
      <c r="BE5" s="1182"/>
      <c r="BF5" s="1182"/>
      <c r="BG5" s="1182"/>
      <c r="BH5" s="1182"/>
      <c r="BI5" s="1182"/>
      <c r="BJ5" s="1182"/>
      <c r="BK5" s="1182"/>
      <c r="BL5" s="1182"/>
      <c r="BM5" s="1182"/>
      <c r="BN5" s="1182"/>
      <c r="BO5" s="1182"/>
      <c r="BP5" s="1182"/>
      <c r="BQ5" s="1182"/>
      <c r="BR5" s="1182"/>
      <c r="BS5" s="1182"/>
      <c r="BT5" s="1182"/>
      <c r="BU5" s="1182"/>
      <c r="BV5" s="1182"/>
      <c r="BW5" s="1182"/>
      <c r="BX5" s="1182"/>
      <c r="BY5" s="1182"/>
      <c r="BZ5" s="1182"/>
      <c r="CA5" s="1182"/>
      <c r="CB5" s="1182"/>
      <c r="CC5" s="1182"/>
      <c r="CD5" s="1182"/>
      <c r="CE5" s="1182"/>
      <c r="CF5" s="1182"/>
      <c r="CG5" s="1182"/>
      <c r="CH5" s="1182"/>
      <c r="CI5" s="1182"/>
      <c r="CJ5" s="1182"/>
    </row>
    <row r="6" spans="1:96" s="1178" customFormat="1" ht="20.100000000000001" customHeight="1">
      <c r="B6" s="1186"/>
      <c r="C6" s="1187"/>
      <c r="D6" s="1187"/>
      <c r="E6" s="1188"/>
      <c r="F6" s="1188"/>
      <c r="G6" s="1188"/>
      <c r="H6" s="1188"/>
      <c r="I6" s="1189" t="s">
        <v>709</v>
      </c>
      <c r="J6" s="1188"/>
      <c r="K6" s="1188"/>
      <c r="L6" s="1188"/>
      <c r="M6" s="1188"/>
      <c r="N6" s="1188"/>
      <c r="O6" s="1188"/>
      <c r="P6" s="1188"/>
      <c r="Q6" s="1188"/>
      <c r="R6" s="1188"/>
      <c r="S6" s="1188"/>
      <c r="T6" s="1188"/>
      <c r="U6" s="1188"/>
      <c r="V6" s="1188"/>
      <c r="W6" s="1188"/>
      <c r="X6" s="1188"/>
      <c r="Y6" s="1188"/>
      <c r="Z6" s="1188"/>
      <c r="AA6" s="1188"/>
      <c r="AB6" s="1188"/>
      <c r="AC6" s="1188"/>
      <c r="AD6" s="1188"/>
      <c r="AE6" s="1188"/>
      <c r="AF6" s="1188"/>
      <c r="AG6" s="1188"/>
      <c r="AH6" s="1188"/>
      <c r="AI6" s="1188"/>
      <c r="AJ6" s="1188"/>
      <c r="AK6" s="1188"/>
      <c r="AL6" s="1188"/>
      <c r="AM6" s="1188"/>
      <c r="AN6" s="1188"/>
      <c r="AO6" s="1188"/>
      <c r="AP6" s="1188"/>
      <c r="AQ6" s="1188"/>
      <c r="AR6" s="1188"/>
      <c r="AS6" s="1190"/>
      <c r="AT6" s="1191"/>
      <c r="AU6" s="1188"/>
      <c r="AV6" s="1188"/>
      <c r="AW6" s="1188"/>
      <c r="AX6" s="1188"/>
      <c r="AY6" s="1188"/>
      <c r="AZ6" s="1188"/>
      <c r="BA6" s="1188"/>
      <c r="BB6" s="1188"/>
      <c r="BC6" s="1188"/>
      <c r="BD6" s="1188"/>
      <c r="BE6" s="1188"/>
      <c r="BF6" s="1188"/>
      <c r="BG6" s="1188"/>
      <c r="BH6" s="1188"/>
      <c r="BI6" s="1188"/>
      <c r="BJ6" s="1188"/>
      <c r="BK6" s="1188"/>
      <c r="BL6" s="1188"/>
      <c r="BM6" s="1188"/>
      <c r="BN6" s="1188"/>
      <c r="BO6" s="1188"/>
      <c r="BP6" s="1188"/>
      <c r="BQ6" s="1188"/>
      <c r="BR6" s="1188"/>
      <c r="BS6" s="1188"/>
      <c r="BT6" s="1188"/>
      <c r="BU6" s="1188"/>
      <c r="BV6" s="1188"/>
      <c r="BW6" s="1188"/>
      <c r="BX6" s="1188"/>
      <c r="BY6" s="1188"/>
      <c r="BZ6" s="1188"/>
      <c r="CA6" s="1188"/>
      <c r="CB6" s="1188"/>
      <c r="CC6" s="1188"/>
      <c r="CD6" s="1188"/>
      <c r="CE6" s="1188"/>
      <c r="CF6" s="1188"/>
      <c r="CG6" s="1188"/>
      <c r="CH6" s="1188"/>
      <c r="CI6" s="1188"/>
      <c r="CJ6" s="1188"/>
      <c r="CK6" s="1188"/>
      <c r="CL6" s="1188"/>
    </row>
    <row r="7" spans="1:96" s="1178" customFormat="1" ht="20.100000000000001" customHeight="1">
      <c r="B7" s="1192"/>
      <c r="C7" s="1187"/>
      <c r="D7" s="1187"/>
      <c r="E7" s="1188"/>
      <c r="F7" s="1188"/>
      <c r="G7" s="1188"/>
      <c r="H7" s="1188"/>
      <c r="I7" s="1189" t="s">
        <v>710</v>
      </c>
      <c r="J7" s="1188"/>
      <c r="K7" s="1188"/>
      <c r="L7" s="1188"/>
      <c r="M7" s="1188"/>
      <c r="N7" s="1188"/>
      <c r="O7" s="1188"/>
      <c r="P7" s="1188"/>
      <c r="Q7" s="1188"/>
      <c r="R7" s="1188"/>
      <c r="S7" s="1188"/>
      <c r="T7" s="1188"/>
      <c r="U7" s="1188"/>
      <c r="V7" s="1188"/>
      <c r="W7" s="1188"/>
      <c r="X7" s="1188"/>
      <c r="Y7" s="1188"/>
      <c r="Z7" s="1188"/>
      <c r="AA7" s="1188"/>
      <c r="AB7" s="1188"/>
      <c r="AC7" s="1188"/>
      <c r="AD7" s="1188"/>
      <c r="AE7" s="1188"/>
      <c r="AF7" s="1188"/>
      <c r="AG7" s="1188"/>
      <c r="AH7" s="1188"/>
      <c r="AI7" s="1188"/>
      <c r="AJ7" s="1188"/>
      <c r="AK7" s="1188"/>
      <c r="AL7" s="1188"/>
      <c r="AM7" s="1188"/>
      <c r="AN7" s="1188"/>
      <c r="AO7" s="1188"/>
      <c r="AP7" s="1188"/>
      <c r="AQ7" s="1188"/>
      <c r="AR7" s="1188"/>
      <c r="AS7" s="1190"/>
      <c r="AT7" s="1191"/>
      <c r="AU7" s="1188"/>
      <c r="AV7" s="1188"/>
      <c r="AW7" s="1188"/>
      <c r="AX7" s="1188"/>
      <c r="AY7" s="1188"/>
      <c r="AZ7" s="1188"/>
      <c r="BA7" s="1188"/>
      <c r="BB7" s="1188"/>
      <c r="BC7" s="1188"/>
      <c r="BD7" s="1188"/>
      <c r="BE7" s="1188"/>
      <c r="BF7" s="1188"/>
      <c r="BG7" s="1188"/>
      <c r="BH7" s="1188"/>
      <c r="BI7" s="1188"/>
      <c r="BJ7" s="1188"/>
      <c r="BK7" s="1188"/>
      <c r="BL7" s="1188"/>
      <c r="BM7" s="1188"/>
      <c r="BN7" s="1188"/>
      <c r="BO7" s="1188"/>
      <c r="BP7" s="1188"/>
      <c r="BQ7" s="1188"/>
      <c r="BR7" s="1188"/>
      <c r="BS7" s="1188"/>
      <c r="BT7" s="1188"/>
      <c r="BU7" s="1188"/>
      <c r="BV7" s="1188"/>
      <c r="BW7" s="1188"/>
      <c r="BX7" s="1188"/>
      <c r="BY7" s="1188"/>
      <c r="BZ7" s="1188"/>
      <c r="CA7" s="1188"/>
      <c r="CB7" s="1188"/>
      <c r="CC7" s="1188"/>
      <c r="CD7" s="1188"/>
      <c r="CE7" s="1188"/>
      <c r="CF7" s="1188"/>
      <c r="CG7" s="1188"/>
      <c r="CH7" s="1188"/>
      <c r="CI7" s="1188"/>
      <c r="CJ7" s="1188"/>
      <c r="CK7" s="1188"/>
      <c r="CL7" s="1188"/>
    </row>
    <row r="8" spans="1:96" s="1178" customFormat="1" ht="20.100000000000001" customHeight="1">
      <c r="B8" s="1192"/>
      <c r="C8" s="1188"/>
      <c r="D8" s="1187"/>
      <c r="E8" s="1188"/>
      <c r="F8" s="1188"/>
      <c r="G8" s="1188"/>
      <c r="H8" s="1188"/>
      <c r="I8" s="1189" t="s">
        <v>711</v>
      </c>
      <c r="J8" s="1188"/>
      <c r="K8" s="1188"/>
      <c r="L8" s="1188"/>
      <c r="M8" s="1188"/>
      <c r="N8" s="1188"/>
      <c r="O8" s="1188"/>
      <c r="P8" s="1188"/>
      <c r="Q8" s="1188"/>
      <c r="R8" s="1188"/>
      <c r="S8" s="1188"/>
      <c r="T8" s="1188"/>
      <c r="U8" s="1188"/>
      <c r="V8" s="1188"/>
      <c r="W8" s="1188"/>
      <c r="X8" s="1188"/>
      <c r="Y8" s="1188"/>
      <c r="Z8" s="1188"/>
      <c r="AA8" s="1188"/>
      <c r="AB8" s="1188"/>
      <c r="AC8" s="1188"/>
      <c r="AD8" s="1188"/>
      <c r="AE8" s="1188"/>
      <c r="AF8" s="1188"/>
      <c r="AG8" s="1188"/>
      <c r="AH8" s="1188"/>
      <c r="AI8" s="1188"/>
      <c r="AJ8" s="1188"/>
      <c r="AK8" s="1188"/>
      <c r="AL8" s="1188"/>
      <c r="AM8" s="1188"/>
      <c r="AN8" s="1188"/>
      <c r="AO8" s="1188"/>
      <c r="AP8" s="1188"/>
      <c r="AQ8" s="1188"/>
      <c r="AR8" s="1188"/>
      <c r="AS8" s="1190"/>
      <c r="AT8" s="1191"/>
      <c r="AU8" s="1188"/>
      <c r="AV8" s="1189"/>
      <c r="AW8" s="1186"/>
      <c r="AX8" s="1186"/>
      <c r="AY8" s="1186"/>
      <c r="AZ8" s="1186"/>
      <c r="BA8" s="1186"/>
      <c r="BB8" s="1186"/>
      <c r="BC8" s="1186"/>
      <c r="BD8" s="1186"/>
      <c r="BE8" s="1186"/>
      <c r="BF8" s="1186"/>
      <c r="BG8" s="1186"/>
      <c r="BH8" s="1186"/>
      <c r="BI8" s="1186"/>
      <c r="BJ8" s="1186"/>
      <c r="BK8" s="1186"/>
      <c r="BL8" s="1186"/>
      <c r="BM8" s="1186"/>
      <c r="BN8" s="1186"/>
      <c r="BO8" s="1186"/>
      <c r="BP8" s="1186"/>
      <c r="BQ8" s="1186"/>
      <c r="BR8" s="1186"/>
      <c r="BS8" s="1186"/>
      <c r="BT8" s="1186"/>
      <c r="BU8" s="1186"/>
      <c r="BV8" s="1186"/>
      <c r="BW8" s="1186"/>
      <c r="BX8" s="1186"/>
      <c r="BY8" s="1186"/>
      <c r="BZ8" s="1186"/>
      <c r="CA8" s="1186"/>
      <c r="CB8" s="1186"/>
      <c r="CC8" s="1186"/>
      <c r="CD8" s="1186"/>
      <c r="CE8" s="1190"/>
      <c r="CF8" s="1191"/>
      <c r="CG8" s="1186"/>
      <c r="CH8" s="1186"/>
      <c r="CI8" s="1186"/>
      <c r="CJ8" s="1186"/>
      <c r="CK8" s="1186"/>
      <c r="CL8" s="1186"/>
      <c r="CM8" s="1186"/>
      <c r="CN8" s="1186"/>
      <c r="CO8" s="1186"/>
      <c r="CP8" s="1186"/>
      <c r="CQ8" s="1186"/>
      <c r="CR8" s="1186"/>
    </row>
    <row r="9" spans="1:96" s="1193" customFormat="1" ht="20.100000000000001" customHeight="1">
      <c r="B9" s="1192"/>
      <c r="C9" s="1186"/>
      <c r="D9" s="1187"/>
      <c r="E9" s="1186"/>
      <c r="F9" s="1186"/>
      <c r="G9" s="1186"/>
      <c r="H9" s="1186"/>
      <c r="I9" s="1189" t="s">
        <v>712</v>
      </c>
      <c r="J9" s="1189"/>
      <c r="K9" s="1186"/>
      <c r="L9" s="1186"/>
      <c r="M9" s="1186"/>
      <c r="N9" s="1186"/>
      <c r="O9" s="1186"/>
      <c r="P9" s="1186"/>
      <c r="Q9" s="1186"/>
      <c r="R9" s="1186"/>
      <c r="S9" s="1186"/>
      <c r="T9" s="1186"/>
      <c r="U9" s="1186"/>
      <c r="V9" s="1186"/>
      <c r="W9" s="1186"/>
      <c r="X9" s="1186"/>
      <c r="Y9" s="1186"/>
      <c r="Z9" s="1186"/>
      <c r="AA9" s="1186"/>
      <c r="AB9" s="1186"/>
      <c r="AC9" s="1186"/>
      <c r="AD9" s="1186"/>
      <c r="AE9" s="1186"/>
      <c r="AF9" s="1186"/>
      <c r="AG9" s="1186"/>
      <c r="AH9" s="1186"/>
      <c r="AI9" s="1186"/>
      <c r="AJ9" s="1186"/>
      <c r="AK9" s="1186"/>
      <c r="AL9" s="1186"/>
      <c r="AM9" s="1186"/>
      <c r="AN9" s="1186"/>
      <c r="AO9" s="1186"/>
      <c r="AP9" s="1186"/>
      <c r="AQ9" s="1186"/>
      <c r="AR9" s="1186"/>
      <c r="AS9" s="1190"/>
      <c r="AT9" s="1191"/>
      <c r="AU9" s="1186"/>
      <c r="AV9" s="1186"/>
      <c r="AW9" s="1186"/>
      <c r="AX9" s="1186"/>
      <c r="AY9" s="1186"/>
      <c r="AZ9" s="1186"/>
      <c r="BA9" s="1186"/>
      <c r="BB9" s="1186"/>
      <c r="BC9" s="1186"/>
      <c r="BD9" s="1186"/>
      <c r="BE9" s="1186"/>
      <c r="BF9" s="1186"/>
      <c r="BG9" s="1186"/>
      <c r="BH9" s="1186"/>
      <c r="BI9" s="1186"/>
      <c r="BJ9" s="1186"/>
      <c r="BK9" s="1186"/>
      <c r="BL9" s="1186"/>
      <c r="BM9" s="1186"/>
      <c r="BN9" s="1186"/>
      <c r="BO9" s="1186"/>
      <c r="BP9" s="1186"/>
      <c r="BQ9" s="1186"/>
      <c r="BR9" s="1186"/>
      <c r="BS9" s="1186"/>
      <c r="BT9" s="1186"/>
      <c r="BU9" s="1186"/>
      <c r="BV9" s="1186"/>
      <c r="BW9" s="1186"/>
      <c r="BX9" s="1186"/>
      <c r="BY9" s="1186"/>
      <c r="BZ9" s="1186"/>
      <c r="CA9" s="1186"/>
      <c r="CB9" s="1186"/>
      <c r="CC9" s="1186"/>
      <c r="CD9" s="1186"/>
      <c r="CE9" s="1186"/>
      <c r="CF9" s="1186"/>
      <c r="CG9" s="1186"/>
      <c r="CH9" s="1186"/>
      <c r="CI9" s="1186"/>
      <c r="CJ9" s="1186"/>
      <c r="CK9" s="1186"/>
      <c r="CL9" s="1186"/>
    </row>
    <row r="10" spans="1:96" s="1194" customFormat="1" ht="20.100000000000001" customHeight="1">
      <c r="B10" s="1192"/>
      <c r="C10" s="1188"/>
      <c r="D10" s="1188"/>
      <c r="E10" s="1186"/>
      <c r="F10" s="1188"/>
      <c r="G10" s="1188"/>
      <c r="H10" s="1188"/>
      <c r="I10" s="1195" t="s">
        <v>713</v>
      </c>
      <c r="J10" s="1188"/>
      <c r="K10" s="1188"/>
      <c r="L10" s="1188"/>
      <c r="M10" s="1188"/>
      <c r="N10" s="1188"/>
      <c r="O10" s="1188"/>
      <c r="P10" s="1188"/>
      <c r="Q10" s="1188"/>
      <c r="R10" s="1188"/>
      <c r="S10" s="1188"/>
      <c r="T10" s="1188"/>
      <c r="U10" s="1188"/>
      <c r="V10" s="1188"/>
      <c r="W10" s="1188"/>
      <c r="X10" s="1188"/>
      <c r="Y10" s="1188"/>
      <c r="Z10" s="1188"/>
      <c r="AA10" s="1188"/>
      <c r="AB10" s="1188"/>
      <c r="AC10" s="1188"/>
      <c r="AD10" s="1188"/>
      <c r="AE10" s="1188"/>
      <c r="AF10" s="1188"/>
      <c r="AG10" s="1188"/>
      <c r="AH10" s="1188"/>
      <c r="AI10" s="1188"/>
      <c r="AJ10" s="1188"/>
      <c r="AK10" s="1188"/>
      <c r="AL10" s="1188"/>
      <c r="AM10" s="1188"/>
      <c r="AN10" s="1188"/>
      <c r="AO10" s="1188"/>
      <c r="AP10" s="1188"/>
      <c r="AQ10" s="1188"/>
      <c r="AR10" s="1188"/>
      <c r="AS10" s="1192"/>
      <c r="AT10" s="1196"/>
      <c r="AU10" s="1191"/>
      <c r="AV10" s="1188"/>
      <c r="AW10" s="1187"/>
      <c r="AX10" s="1188"/>
      <c r="AY10" s="1188"/>
      <c r="AZ10" s="1188"/>
      <c r="BA10" s="1188"/>
      <c r="BB10" s="1188"/>
      <c r="BC10" s="1188"/>
      <c r="BD10" s="1188"/>
      <c r="BE10" s="1188"/>
      <c r="BF10" s="1188"/>
      <c r="BG10" s="1188"/>
      <c r="BH10" s="1188"/>
      <c r="BI10" s="1188"/>
      <c r="BJ10" s="1188"/>
      <c r="BK10" s="1188"/>
      <c r="BL10" s="1188"/>
      <c r="BM10" s="1188"/>
      <c r="BN10" s="1188"/>
      <c r="BO10" s="1188"/>
      <c r="BP10" s="1188"/>
      <c r="BQ10" s="1188"/>
      <c r="BR10" s="1188"/>
      <c r="BS10" s="1188"/>
      <c r="BT10" s="1188"/>
      <c r="BU10" s="1188"/>
      <c r="BV10" s="1188"/>
      <c r="BW10" s="1188"/>
      <c r="BX10" s="1188"/>
      <c r="BY10" s="1188"/>
      <c r="BZ10" s="1188"/>
      <c r="CA10" s="1188"/>
      <c r="CB10" s="1188"/>
      <c r="CC10" s="1188"/>
      <c r="CD10" s="1188"/>
      <c r="CE10" s="1188"/>
      <c r="CF10" s="1188"/>
      <c r="CG10" s="1188"/>
      <c r="CH10" s="1188"/>
      <c r="CI10" s="1188"/>
      <c r="CJ10" s="1188"/>
      <c r="CK10" s="1197"/>
      <c r="CL10" s="1197"/>
    </row>
    <row r="11" spans="1:96" s="1194" customFormat="1" ht="20.100000000000001" customHeight="1">
      <c r="B11" s="1192"/>
      <c r="C11" s="1188"/>
      <c r="D11" s="1188"/>
      <c r="E11" s="1186"/>
      <c r="F11" s="1188"/>
      <c r="G11" s="1188"/>
      <c r="H11" s="1188"/>
      <c r="I11" s="1195"/>
      <c r="J11" s="1188"/>
      <c r="K11" s="1188"/>
      <c r="L11" s="1188"/>
      <c r="M11" s="1188"/>
      <c r="N11" s="1188"/>
      <c r="O11" s="1188"/>
      <c r="P11" s="1188"/>
      <c r="Q11" s="1188"/>
      <c r="R11" s="1188"/>
      <c r="S11" s="1188"/>
      <c r="T11" s="1188"/>
      <c r="U11" s="1188"/>
      <c r="V11" s="1188"/>
      <c r="W11" s="1188"/>
      <c r="X11" s="1188"/>
      <c r="Y11" s="1188"/>
      <c r="Z11" s="1188"/>
      <c r="AA11" s="1188"/>
      <c r="AB11" s="1188"/>
      <c r="AC11" s="1188"/>
      <c r="AD11" s="1188"/>
      <c r="AE11" s="1188"/>
      <c r="AF11" s="1188"/>
      <c r="AG11" s="1188"/>
      <c r="AH11" s="1188"/>
      <c r="AI11" s="1188"/>
      <c r="AJ11" s="1188"/>
      <c r="AK11" s="1188"/>
      <c r="AL11" s="1188"/>
      <c r="AM11" s="1188"/>
      <c r="AN11" s="1188"/>
      <c r="AO11" s="1188"/>
      <c r="AP11" s="1188"/>
      <c r="AQ11" s="1188"/>
      <c r="AR11" s="1188"/>
      <c r="AS11" s="1192"/>
      <c r="AT11" s="1196"/>
      <c r="AU11" s="1191"/>
      <c r="AV11" s="1188"/>
      <c r="AW11" s="1187"/>
      <c r="AX11" s="1188"/>
      <c r="AY11" s="1188"/>
      <c r="AZ11" s="1188"/>
      <c r="BA11" s="1188"/>
      <c r="BB11" s="1188"/>
      <c r="BC11" s="1188"/>
      <c r="BD11" s="1188"/>
      <c r="BE11" s="1188"/>
      <c r="BF11" s="1188"/>
      <c r="BG11" s="1188"/>
      <c r="BH11" s="1188"/>
      <c r="BI11" s="1188"/>
      <c r="BJ11" s="1188"/>
      <c r="BK11" s="1188"/>
      <c r="BL11" s="1188"/>
      <c r="BM11" s="1188"/>
      <c r="BN11" s="1188"/>
      <c r="BO11" s="1188"/>
      <c r="BP11" s="1188"/>
      <c r="BQ11" s="1188"/>
      <c r="BR11" s="1188"/>
      <c r="BS11" s="1188"/>
      <c r="BT11" s="1188"/>
      <c r="BU11" s="1188"/>
      <c r="BV11" s="1188"/>
      <c r="BW11" s="1188"/>
      <c r="BX11" s="1188"/>
      <c r="BY11" s="1188"/>
      <c r="BZ11" s="1188"/>
      <c r="CA11" s="1188"/>
      <c r="CB11" s="1188"/>
      <c r="CC11" s="1188"/>
      <c r="CD11" s="1188"/>
      <c r="CE11" s="1188"/>
      <c r="CF11" s="1188"/>
      <c r="CG11" s="1188"/>
      <c r="CH11" s="1188"/>
      <c r="CI11" s="1188"/>
      <c r="CJ11" s="1188"/>
      <c r="CK11" s="1197"/>
      <c r="CL11" s="1197"/>
    </row>
    <row r="12" spans="1:96" s="1178" customFormat="1" ht="20.100000000000001" customHeight="1">
      <c r="B12" s="1192"/>
      <c r="C12" s="1188"/>
      <c r="E12" s="1192"/>
      <c r="F12" s="1188"/>
      <c r="G12" s="1188"/>
      <c r="H12" s="1181" t="s">
        <v>714</v>
      </c>
      <c r="I12" s="1188"/>
      <c r="J12" s="1188"/>
      <c r="K12" s="1188"/>
      <c r="L12" s="1188"/>
      <c r="M12" s="1195"/>
      <c r="N12" s="1188"/>
      <c r="O12" s="1188"/>
      <c r="P12" s="1188"/>
      <c r="Q12" s="1188"/>
      <c r="R12" s="1188"/>
      <c r="S12" s="1188"/>
      <c r="T12" s="1188"/>
      <c r="U12" s="1188"/>
      <c r="V12" s="1188"/>
      <c r="W12" s="1188"/>
      <c r="X12" s="1188"/>
      <c r="Y12" s="1188"/>
      <c r="Z12" s="1188"/>
      <c r="AA12" s="1188"/>
      <c r="AB12" s="1188"/>
      <c r="AC12" s="1188"/>
      <c r="AD12" s="1188"/>
      <c r="AE12" s="1188"/>
      <c r="AF12" s="1188"/>
      <c r="AG12" s="1188"/>
      <c r="AH12" s="1188"/>
      <c r="AI12" s="1188"/>
      <c r="AJ12" s="1188"/>
      <c r="AK12" s="1188"/>
      <c r="AL12" s="1188"/>
      <c r="AM12" s="1188"/>
      <c r="AN12" s="1188"/>
      <c r="AO12" s="1188"/>
      <c r="AP12" s="1188"/>
      <c r="AQ12" s="1188"/>
      <c r="AR12" s="1188"/>
      <c r="AS12" s="1192"/>
      <c r="AT12" s="1191"/>
      <c r="AU12" s="1191"/>
      <c r="AV12" s="1188"/>
      <c r="AW12" s="1188"/>
      <c r="AX12" s="1188"/>
      <c r="AY12" s="1188"/>
      <c r="AZ12" s="1188"/>
      <c r="BA12" s="1188"/>
      <c r="BB12" s="1188"/>
      <c r="BC12" s="1188"/>
      <c r="BD12" s="1188"/>
      <c r="BE12" s="1188"/>
      <c r="BF12" s="1188"/>
      <c r="BG12" s="1188"/>
      <c r="BH12" s="1188"/>
      <c r="BI12" s="1188"/>
      <c r="BJ12" s="1188"/>
      <c r="BK12" s="1188"/>
      <c r="BL12" s="1188"/>
      <c r="BM12" s="1188"/>
      <c r="BN12" s="1188"/>
      <c r="BO12" s="1188"/>
      <c r="BP12" s="1188"/>
      <c r="BQ12" s="1188"/>
      <c r="BR12" s="1188"/>
      <c r="BS12" s="1188"/>
      <c r="BT12" s="1188"/>
      <c r="BU12" s="1188"/>
      <c r="BV12" s="1188"/>
      <c r="BW12" s="1188"/>
      <c r="BX12" s="1188"/>
      <c r="BY12" s="1188"/>
      <c r="BZ12" s="1188"/>
      <c r="CA12" s="1188"/>
      <c r="CB12" s="1188"/>
      <c r="CC12" s="1188"/>
      <c r="CD12" s="1188"/>
      <c r="CE12" s="1188"/>
      <c r="CF12" s="1188"/>
      <c r="CG12" s="1188"/>
      <c r="CH12" s="1188"/>
      <c r="CI12" s="1188"/>
      <c r="CJ12" s="1188"/>
      <c r="CK12" s="1188"/>
      <c r="CL12" s="1188"/>
    </row>
    <row r="13" spans="1:96" s="1198" customFormat="1" ht="12" customHeight="1">
      <c r="B13" s="1195"/>
      <c r="AT13" s="1199"/>
      <c r="AU13" s="1199"/>
    </row>
    <row r="14" spans="1:96" s="1200" customFormat="1" ht="20.100000000000001" customHeight="1">
      <c r="B14" s="1195"/>
      <c r="C14" s="1198"/>
      <c r="D14" s="1198"/>
      <c r="F14" s="1198"/>
      <c r="G14" s="1198"/>
      <c r="H14" s="1198"/>
      <c r="I14" s="1198"/>
      <c r="J14" s="1198"/>
      <c r="K14" s="1198"/>
      <c r="L14" s="1198"/>
      <c r="M14" s="1198"/>
      <c r="N14" s="1198"/>
      <c r="O14" s="1195" t="s">
        <v>715</v>
      </c>
      <c r="P14" s="1198"/>
      <c r="Q14" s="1195"/>
      <c r="R14" s="1198"/>
      <c r="S14" s="1198"/>
      <c r="T14" s="1198"/>
      <c r="U14" s="1198"/>
      <c r="V14" s="1198"/>
      <c r="W14" s="1198"/>
      <c r="X14" s="1198"/>
      <c r="Y14" s="1198"/>
      <c r="Z14" s="1198"/>
      <c r="AA14" s="1198"/>
      <c r="AB14" s="1198"/>
      <c r="AC14" s="1198"/>
      <c r="AD14" s="1198"/>
      <c r="AE14" s="1198"/>
      <c r="AF14" s="1198"/>
      <c r="AG14" s="1198"/>
      <c r="AH14" s="1198"/>
      <c r="AI14" s="1198"/>
      <c r="AJ14" s="1198"/>
      <c r="AK14" s="1198"/>
      <c r="AL14" s="1198"/>
      <c r="AM14" s="1198"/>
      <c r="AN14" s="1198"/>
      <c r="AO14" s="1198"/>
      <c r="AQ14" s="1198"/>
      <c r="AR14" s="1198"/>
      <c r="AS14" s="1195" t="s">
        <v>716</v>
      </c>
      <c r="AT14" s="1201"/>
      <c r="AU14" s="1199"/>
      <c r="AV14" s="1198"/>
      <c r="AW14" s="1198"/>
      <c r="AX14" s="1198"/>
      <c r="AY14" s="1198"/>
      <c r="AZ14" s="1198"/>
      <c r="BA14" s="1198"/>
      <c r="BB14" s="1198"/>
      <c r="BC14" s="1198"/>
      <c r="BD14" s="1198"/>
      <c r="BE14" s="1198"/>
      <c r="BF14" s="1198"/>
      <c r="BG14" s="1198"/>
      <c r="BH14" s="1198"/>
      <c r="BI14" s="1198"/>
      <c r="BJ14" s="1198"/>
      <c r="BK14" s="1198"/>
      <c r="BL14" s="1198"/>
      <c r="BM14" s="1198"/>
      <c r="BN14" s="1198"/>
      <c r="BO14" s="1198"/>
      <c r="BP14" s="1198"/>
      <c r="BQ14" s="1198"/>
      <c r="BR14" s="1198"/>
      <c r="BS14" s="1198"/>
      <c r="BT14" s="1198"/>
      <c r="BU14" s="1198"/>
      <c r="BV14" s="1198"/>
      <c r="BW14" s="1198"/>
      <c r="BX14" s="1198"/>
      <c r="BY14" s="1198"/>
      <c r="BZ14" s="1198"/>
      <c r="CA14" s="1198"/>
      <c r="CB14" s="1198"/>
      <c r="CC14" s="1198"/>
      <c r="CD14" s="1198"/>
      <c r="CE14" s="1198"/>
      <c r="CF14" s="1198"/>
      <c r="CG14" s="1198"/>
      <c r="CH14" s="1198"/>
      <c r="CI14" s="1198"/>
      <c r="CJ14" s="1198"/>
    </row>
    <row r="15" spans="1:96" s="1198" customFormat="1" ht="20.100000000000001" customHeight="1">
      <c r="B15" s="1195"/>
      <c r="O15" s="1195" t="s">
        <v>717</v>
      </c>
      <c r="Q15" s="1195"/>
      <c r="AS15" s="1195" t="s">
        <v>718</v>
      </c>
      <c r="AT15" s="1199"/>
      <c r="AU15" s="1199"/>
      <c r="AX15" s="1189"/>
      <c r="AY15" s="1189"/>
    </row>
    <row r="16" spans="1:96" s="1198" customFormat="1" ht="20.100000000000001" customHeight="1">
      <c r="B16" s="1195"/>
      <c r="O16" s="1195" t="s">
        <v>719</v>
      </c>
      <c r="Q16" s="1195"/>
      <c r="AS16" s="1195" t="s">
        <v>720</v>
      </c>
      <c r="AU16" s="1199"/>
    </row>
    <row r="17" spans="2:90" s="1198" customFormat="1" ht="20.100000000000001" customHeight="1">
      <c r="B17" s="1195"/>
      <c r="O17" s="1195" t="s">
        <v>721</v>
      </c>
      <c r="Q17" s="1195"/>
      <c r="AS17" s="1195" t="s">
        <v>722</v>
      </c>
      <c r="AU17" s="1199"/>
      <c r="AX17" s="1189"/>
      <c r="AY17" s="1189"/>
    </row>
    <row r="18" spans="2:90" s="1198" customFormat="1" ht="20.100000000000001" customHeight="1">
      <c r="B18" s="1195"/>
      <c r="O18" s="1195" t="s">
        <v>723</v>
      </c>
      <c r="Q18" s="1195"/>
      <c r="AS18" s="1195" t="s">
        <v>724</v>
      </c>
      <c r="AT18" s="1199"/>
      <c r="AU18" s="1199"/>
    </row>
    <row r="19" spans="2:90" s="1178" customFormat="1" ht="14.25">
      <c r="B19" s="1196"/>
      <c r="C19" s="1188"/>
      <c r="D19" s="1188"/>
      <c r="F19" s="1188"/>
      <c r="G19" s="1188"/>
      <c r="H19" s="1188"/>
      <c r="I19" s="1188"/>
      <c r="J19" s="1188"/>
      <c r="K19" s="1188"/>
      <c r="L19" s="1188"/>
      <c r="M19" s="1188"/>
      <c r="N19" s="1188"/>
      <c r="O19" s="1195" t="s">
        <v>725</v>
      </c>
      <c r="P19" s="1188"/>
      <c r="Q19" s="1188"/>
      <c r="R19" s="1188"/>
      <c r="S19" s="1188"/>
      <c r="T19" s="1188"/>
      <c r="U19" s="1188"/>
      <c r="V19" s="1188"/>
      <c r="W19" s="1188"/>
      <c r="X19" s="1188"/>
      <c r="Y19" s="1188"/>
      <c r="Z19" s="1188"/>
      <c r="AA19" s="1188"/>
      <c r="AB19" s="1188"/>
      <c r="AC19" s="1188"/>
      <c r="AD19" s="1188"/>
      <c r="AE19" s="1188"/>
      <c r="AF19" s="1188"/>
      <c r="AG19" s="1188"/>
      <c r="AH19" s="1188"/>
      <c r="AI19" s="1188"/>
      <c r="AJ19" s="1188"/>
      <c r="AK19" s="1188"/>
      <c r="AL19" s="1188"/>
      <c r="AM19" s="1188"/>
      <c r="AN19" s="1188"/>
      <c r="AO19" s="1188"/>
      <c r="AP19" s="1188"/>
      <c r="AQ19" s="1188"/>
      <c r="AR19" s="1188"/>
      <c r="AS19" s="1195" t="s">
        <v>726</v>
      </c>
      <c r="AT19" s="1188"/>
      <c r="AU19" s="1188"/>
      <c r="AV19" s="1188"/>
      <c r="AW19" s="1188"/>
      <c r="AX19" s="1188"/>
      <c r="AY19" s="1188"/>
      <c r="AZ19" s="1188"/>
      <c r="BA19" s="1188"/>
      <c r="BB19" s="1188"/>
      <c r="BC19" s="1188"/>
      <c r="BD19" s="1188"/>
      <c r="BE19" s="1188"/>
      <c r="BF19" s="1188"/>
      <c r="BG19" s="1188"/>
      <c r="BH19" s="1188"/>
      <c r="BI19" s="1188"/>
      <c r="BJ19" s="1188"/>
      <c r="BK19" s="1188"/>
      <c r="BL19" s="1188"/>
      <c r="BM19" s="1188"/>
      <c r="BN19" s="1188"/>
      <c r="BO19" s="1188"/>
      <c r="BP19" s="1188"/>
      <c r="BQ19" s="1188"/>
      <c r="BR19" s="1188"/>
      <c r="BS19" s="1188"/>
      <c r="BT19" s="1188"/>
      <c r="BU19" s="1188"/>
      <c r="BV19" s="1188"/>
      <c r="BW19" s="1188"/>
      <c r="BX19" s="1188"/>
      <c r="BY19" s="1188"/>
      <c r="BZ19" s="1188"/>
      <c r="CA19" s="1188"/>
      <c r="CB19" s="1188"/>
      <c r="CC19" s="1188"/>
      <c r="CD19" s="1188"/>
      <c r="CE19" s="1188"/>
      <c r="CF19" s="1188"/>
      <c r="CG19" s="1188"/>
      <c r="CH19" s="1188"/>
      <c r="CI19" s="1188"/>
      <c r="CJ19" s="1188"/>
      <c r="CK19" s="1188"/>
      <c r="CL19" s="1188"/>
    </row>
    <row r="20" spans="2:90" s="1178" customFormat="1" ht="20.25" customHeight="1">
      <c r="B20" s="1196"/>
      <c r="C20" s="1188"/>
      <c r="D20" s="1188"/>
      <c r="E20" s="1192"/>
      <c r="F20" s="1188"/>
      <c r="G20" s="1188"/>
      <c r="H20" s="1188"/>
      <c r="I20" s="1188"/>
      <c r="J20" s="1188"/>
      <c r="K20" s="1188"/>
      <c r="L20" s="1188"/>
      <c r="M20" s="1188"/>
      <c r="N20" s="1188"/>
      <c r="O20" s="1188"/>
      <c r="P20" s="1188"/>
      <c r="Q20" s="1188"/>
      <c r="R20" s="1188"/>
      <c r="S20" s="1188"/>
      <c r="T20" s="1188"/>
      <c r="U20" s="1188"/>
      <c r="V20" s="1188"/>
      <c r="W20" s="1188"/>
      <c r="X20" s="1188"/>
      <c r="Y20" s="1188"/>
      <c r="Z20" s="1188"/>
      <c r="AA20" s="1188"/>
      <c r="AB20" s="1188"/>
      <c r="AC20" s="1188"/>
      <c r="AD20" s="1188"/>
      <c r="AE20" s="1188"/>
      <c r="AF20" s="1188"/>
      <c r="AG20" s="1188"/>
      <c r="AH20" s="1188"/>
      <c r="AI20" s="1188"/>
      <c r="AJ20" s="1188"/>
      <c r="AK20" s="1188"/>
      <c r="AL20" s="1188"/>
      <c r="AM20" s="1188"/>
      <c r="AN20" s="1188"/>
      <c r="AO20" s="1188"/>
      <c r="AP20" s="1188"/>
      <c r="AQ20" s="1188"/>
      <c r="AR20" s="1188"/>
      <c r="AS20" s="1192"/>
      <c r="AT20" s="1188"/>
      <c r="AU20" s="1188"/>
      <c r="AV20" s="1188"/>
      <c r="AW20" s="1188"/>
      <c r="AX20" s="1188"/>
      <c r="AY20" s="1188"/>
      <c r="AZ20" s="1188"/>
      <c r="BA20" s="1188"/>
      <c r="BB20" s="1188"/>
      <c r="BC20" s="1188"/>
      <c r="BD20" s="1188"/>
      <c r="BE20" s="1188"/>
      <c r="BF20" s="1188"/>
      <c r="BG20" s="1188"/>
      <c r="BH20" s="1188"/>
      <c r="BI20" s="1188"/>
      <c r="BJ20" s="1188"/>
      <c r="BK20" s="1188"/>
      <c r="BL20" s="1188"/>
      <c r="BM20" s="1188"/>
      <c r="BN20" s="1188"/>
      <c r="BO20" s="1188"/>
      <c r="BP20" s="1188"/>
      <c r="BQ20" s="1188"/>
      <c r="BR20" s="1188"/>
      <c r="BS20" s="1188"/>
      <c r="BT20" s="1188"/>
      <c r="BU20" s="1188"/>
      <c r="BV20" s="1188"/>
      <c r="BW20" s="1188"/>
      <c r="BX20" s="1188"/>
      <c r="BY20" s="1188"/>
      <c r="BZ20" s="1188"/>
      <c r="CA20" s="1188"/>
      <c r="CB20" s="1188"/>
      <c r="CC20" s="1188"/>
      <c r="CD20" s="1188"/>
      <c r="CE20" s="1188"/>
      <c r="CF20" s="1188"/>
      <c r="CG20" s="1188"/>
      <c r="CH20" s="1188"/>
      <c r="CI20" s="1188"/>
      <c r="CJ20" s="1188"/>
      <c r="CK20" s="1188"/>
      <c r="CL20" s="1188"/>
    </row>
    <row r="21" spans="2:90" s="1194" customFormat="1" ht="13.5" customHeight="1">
      <c r="B21" s="1196"/>
      <c r="C21" s="1188"/>
      <c r="D21" s="1188"/>
      <c r="E21" s="1192"/>
      <c r="F21" s="1188"/>
      <c r="G21" s="1202" t="s">
        <v>727</v>
      </c>
      <c r="J21" s="1188"/>
      <c r="K21" s="1188"/>
      <c r="L21" s="1188"/>
      <c r="M21" s="1188"/>
      <c r="N21" s="1188"/>
      <c r="O21" s="1188"/>
      <c r="P21" s="1188"/>
      <c r="Q21" s="1188"/>
      <c r="R21" s="1188"/>
      <c r="S21" s="1188"/>
      <c r="T21" s="1188"/>
      <c r="U21" s="1188"/>
      <c r="V21" s="1188"/>
      <c r="W21" s="1188"/>
      <c r="X21" s="1188"/>
      <c r="Y21" s="1188"/>
      <c r="Z21" s="1188"/>
      <c r="AA21" s="1188"/>
      <c r="AB21" s="1188"/>
      <c r="AC21" s="1188"/>
      <c r="AD21" s="1188"/>
      <c r="AE21" s="1188"/>
      <c r="AF21" s="1188"/>
      <c r="AG21" s="1188"/>
      <c r="AH21" s="1188"/>
      <c r="AI21" s="1188"/>
      <c r="AJ21" s="1188"/>
      <c r="AK21" s="1188"/>
      <c r="AL21" s="1188"/>
      <c r="AM21" s="1188"/>
      <c r="AN21" s="1188"/>
      <c r="AO21" s="1188"/>
      <c r="AP21" s="1188"/>
      <c r="AQ21" s="1188"/>
      <c r="AR21" s="1188"/>
      <c r="AS21" s="1192"/>
      <c r="AT21" s="1188"/>
      <c r="AU21" s="1188"/>
      <c r="AV21" s="1188"/>
      <c r="AW21" s="1188"/>
      <c r="AX21" s="1188"/>
      <c r="AY21" s="1188"/>
      <c r="AZ21" s="1188"/>
      <c r="BA21" s="1188"/>
      <c r="BB21" s="1188"/>
      <c r="BC21" s="1188"/>
      <c r="BD21" s="1188"/>
      <c r="BE21" s="1188"/>
      <c r="BF21" s="1188"/>
      <c r="BG21" s="1188"/>
      <c r="BH21" s="1188"/>
      <c r="BI21" s="1188"/>
      <c r="BJ21" s="1188"/>
      <c r="BK21" s="1188"/>
      <c r="BL21" s="1188"/>
      <c r="BM21" s="1188"/>
      <c r="BN21" s="1188"/>
      <c r="BO21" s="1188"/>
      <c r="BP21" s="1188"/>
      <c r="BQ21" s="1188"/>
      <c r="BR21" s="1188"/>
      <c r="BS21" s="1188"/>
      <c r="BT21" s="1188"/>
      <c r="BU21" s="1188"/>
      <c r="BV21" s="1188"/>
      <c r="BW21" s="1188"/>
      <c r="BX21" s="1188"/>
      <c r="BY21" s="1188"/>
      <c r="BZ21" s="1188"/>
      <c r="CA21" s="1188"/>
      <c r="CB21" s="1188"/>
      <c r="CC21" s="1188"/>
      <c r="CD21" s="1188"/>
      <c r="CE21" s="1188"/>
      <c r="CF21" s="1188"/>
      <c r="CG21" s="1188"/>
      <c r="CH21" s="1188"/>
      <c r="CI21" s="1188"/>
      <c r="CJ21" s="1188"/>
      <c r="CK21" s="1197"/>
      <c r="CL21" s="1197"/>
    </row>
    <row r="22" spans="2:90" s="1178" customFormat="1" ht="13.5" customHeight="1">
      <c r="C22" s="1203"/>
      <c r="D22" s="1203"/>
      <c r="E22" s="1204"/>
      <c r="F22" s="1203"/>
      <c r="G22" s="1203"/>
      <c r="H22" s="1203"/>
      <c r="I22" s="1203"/>
      <c r="J22" s="1203"/>
      <c r="K22" s="1203"/>
      <c r="L22" s="1203"/>
      <c r="M22" s="1203"/>
      <c r="N22" s="1203"/>
      <c r="O22" s="1203"/>
      <c r="P22" s="1203"/>
      <c r="Q22" s="1203"/>
      <c r="R22" s="1203"/>
      <c r="S22" s="1203"/>
      <c r="AS22" s="1205"/>
    </row>
    <row r="23" spans="2:90" s="1178" customFormat="1" ht="20.100000000000001" customHeight="1">
      <c r="B23" s="1196"/>
      <c r="C23" s="1196"/>
      <c r="D23" s="1191"/>
      <c r="E23" s="1188"/>
      <c r="F23" s="1188"/>
      <c r="G23" s="1192"/>
      <c r="H23" s="1188"/>
      <c r="I23" s="1195" t="s">
        <v>728</v>
      </c>
      <c r="J23" s="1188"/>
      <c r="K23" s="1188"/>
      <c r="L23" s="1188"/>
      <c r="M23" s="1188"/>
      <c r="N23" s="1188"/>
      <c r="O23" s="1188"/>
      <c r="P23" s="1188"/>
      <c r="Q23" s="1188"/>
      <c r="R23" s="1188"/>
      <c r="S23" s="1188"/>
      <c r="T23" s="1188"/>
      <c r="U23" s="1188"/>
      <c r="V23" s="1188"/>
      <c r="W23" s="1188"/>
      <c r="X23" s="1188"/>
      <c r="Y23" s="1188"/>
      <c r="Z23" s="1188"/>
      <c r="AA23" s="1188"/>
      <c r="AB23" s="1188"/>
      <c r="AC23" s="1188"/>
      <c r="AD23" s="1188"/>
      <c r="AE23" s="1188"/>
      <c r="AF23" s="1188"/>
      <c r="AG23" s="1188"/>
      <c r="AH23" s="1188"/>
      <c r="AI23" s="1188"/>
      <c r="AJ23" s="1188"/>
      <c r="AK23" s="1188"/>
      <c r="AL23" s="1188"/>
      <c r="AM23" s="1188"/>
      <c r="AN23" s="1188"/>
      <c r="AO23" s="1188"/>
      <c r="AP23" s="1188"/>
      <c r="AQ23" s="1188"/>
      <c r="AR23" s="1188"/>
      <c r="AS23" s="1188"/>
      <c r="AT23" s="1188"/>
      <c r="AU23" s="1188"/>
      <c r="AV23" s="1188"/>
      <c r="AW23" s="1188"/>
      <c r="AX23" s="1188"/>
      <c r="AY23" s="1188"/>
      <c r="AZ23" s="1188"/>
      <c r="BA23" s="1188"/>
      <c r="BB23" s="1188"/>
      <c r="BC23" s="1188"/>
      <c r="BD23" s="1188"/>
      <c r="BE23" s="1188"/>
      <c r="BF23" s="1188"/>
      <c r="BG23" s="1188"/>
      <c r="BH23" s="1188"/>
      <c r="BI23" s="1188"/>
      <c r="BJ23" s="1188"/>
      <c r="BK23" s="1188"/>
      <c r="BL23" s="1188"/>
      <c r="BM23" s="1188"/>
      <c r="BN23" s="1188"/>
      <c r="BO23" s="1188"/>
      <c r="BP23" s="1188"/>
      <c r="BQ23" s="1188"/>
      <c r="BR23" s="1188"/>
      <c r="BS23" s="1188"/>
      <c r="BT23" s="1188"/>
      <c r="BU23" s="1188"/>
      <c r="BV23" s="1188"/>
      <c r="BW23" s="1188"/>
      <c r="BX23" s="1188"/>
      <c r="BY23" s="1188"/>
      <c r="BZ23" s="1188"/>
      <c r="CA23" s="1188"/>
      <c r="CB23" s="1188"/>
      <c r="CC23" s="1188"/>
      <c r="CD23" s="1188"/>
      <c r="CE23" s="1188"/>
      <c r="CF23" s="1188"/>
      <c r="CG23" s="1188"/>
      <c r="CH23" s="1188"/>
      <c r="CI23" s="1188"/>
      <c r="CJ23" s="1188"/>
      <c r="CK23" s="1188"/>
      <c r="CL23" s="1188"/>
    </row>
    <row r="24" spans="2:90" s="1178" customFormat="1" ht="20.100000000000001" customHeight="1">
      <c r="B24" s="1188"/>
      <c r="C24" s="1192"/>
      <c r="D24" s="1191"/>
      <c r="E24" s="1188"/>
      <c r="F24" s="1188"/>
      <c r="G24" s="1188"/>
      <c r="H24" s="1188"/>
      <c r="I24" s="1195" t="s">
        <v>729</v>
      </c>
      <c r="J24" s="1188"/>
      <c r="K24" s="1188"/>
      <c r="L24" s="1188"/>
      <c r="M24" s="1188"/>
      <c r="N24" s="1188"/>
      <c r="O24" s="1188"/>
      <c r="P24" s="1188"/>
      <c r="Q24" s="1188"/>
      <c r="R24" s="1188"/>
      <c r="S24" s="1188"/>
      <c r="T24" s="1188"/>
      <c r="U24" s="1188"/>
      <c r="V24" s="1188"/>
      <c r="W24" s="1188"/>
      <c r="X24" s="1188"/>
      <c r="Y24" s="1188"/>
      <c r="Z24" s="1188"/>
      <c r="AA24" s="1188"/>
      <c r="AB24" s="1188"/>
      <c r="AC24" s="1188"/>
      <c r="AD24" s="1188"/>
      <c r="AE24" s="1188"/>
      <c r="AF24" s="1188"/>
      <c r="AG24" s="1188"/>
      <c r="AH24" s="1188"/>
      <c r="AI24" s="1188"/>
      <c r="AJ24" s="1188"/>
      <c r="AK24" s="1188"/>
      <c r="AL24" s="1188"/>
      <c r="AM24" s="1188"/>
      <c r="AN24" s="1188"/>
      <c r="AO24" s="1188"/>
      <c r="AP24" s="1188"/>
      <c r="AQ24" s="1188"/>
      <c r="AR24" s="1188"/>
      <c r="AS24" s="1188"/>
      <c r="AT24" s="1188"/>
      <c r="AU24" s="1188"/>
      <c r="AV24" s="1188"/>
      <c r="AW24" s="1188"/>
      <c r="AX24" s="1188"/>
      <c r="AY24" s="1188"/>
      <c r="AZ24" s="1188"/>
      <c r="BA24" s="1188"/>
      <c r="BB24" s="1188"/>
      <c r="BC24" s="1188"/>
      <c r="BD24" s="1188"/>
      <c r="BE24" s="1188"/>
      <c r="BF24" s="1188"/>
      <c r="BG24" s="1188"/>
      <c r="BH24" s="1188"/>
      <c r="BI24" s="1188"/>
      <c r="BJ24" s="1188"/>
      <c r="BK24" s="1188"/>
      <c r="BL24" s="1188"/>
      <c r="BM24" s="1188"/>
      <c r="BN24" s="1188"/>
      <c r="BO24" s="1188"/>
      <c r="BP24" s="1188"/>
      <c r="BQ24" s="1188"/>
      <c r="BR24" s="1188"/>
      <c r="BS24" s="1188"/>
      <c r="BT24" s="1188"/>
      <c r="BU24" s="1188"/>
      <c r="BV24" s="1188"/>
      <c r="BW24" s="1188"/>
      <c r="BX24" s="1188"/>
      <c r="BY24" s="1188"/>
      <c r="BZ24" s="1188"/>
      <c r="CA24" s="1188"/>
      <c r="CB24" s="1188"/>
      <c r="CC24" s="1188"/>
      <c r="CD24" s="1188"/>
      <c r="CE24" s="1188"/>
      <c r="CF24" s="1188"/>
      <c r="CG24" s="1188"/>
      <c r="CH24" s="1188"/>
      <c r="CI24" s="1188"/>
      <c r="CJ24" s="1188"/>
      <c r="CK24" s="1188"/>
      <c r="CL24" s="1188"/>
    </row>
    <row r="25" spans="2:90" s="1178" customFormat="1" ht="18.75" customHeight="1">
      <c r="B25" s="1188"/>
      <c r="C25" s="1192"/>
      <c r="D25" s="1191"/>
      <c r="E25" s="1188"/>
      <c r="F25" s="1188"/>
      <c r="G25" s="1188"/>
      <c r="H25" s="1188"/>
      <c r="I25" s="1195" t="s">
        <v>730</v>
      </c>
      <c r="J25" s="1188"/>
      <c r="K25" s="1188"/>
      <c r="L25" s="1188"/>
      <c r="M25" s="1188"/>
      <c r="N25" s="1188"/>
      <c r="O25" s="1188"/>
      <c r="P25" s="1188"/>
      <c r="Q25" s="1188"/>
      <c r="R25" s="1188"/>
      <c r="S25" s="1188"/>
      <c r="T25" s="1188"/>
      <c r="U25" s="1188"/>
      <c r="V25" s="1188"/>
      <c r="W25" s="1188"/>
      <c r="X25" s="1188"/>
      <c r="Y25" s="1188"/>
      <c r="Z25" s="1188"/>
      <c r="AA25" s="1188"/>
      <c r="AB25" s="1188"/>
      <c r="AC25" s="1188"/>
      <c r="AD25" s="1188"/>
      <c r="AE25" s="1188"/>
      <c r="AF25" s="1188"/>
      <c r="AG25" s="1188"/>
      <c r="AH25" s="1188"/>
      <c r="AI25" s="1188"/>
      <c r="AJ25" s="1188"/>
      <c r="AK25" s="1188"/>
      <c r="AL25" s="1188"/>
      <c r="AM25" s="1188"/>
      <c r="AN25" s="1188"/>
      <c r="AO25" s="1188"/>
      <c r="AP25" s="1188"/>
      <c r="AQ25" s="1188"/>
      <c r="AR25" s="1188"/>
      <c r="AS25" s="1188"/>
      <c r="AT25" s="1188"/>
      <c r="AU25" s="1188"/>
      <c r="AV25" s="1188"/>
      <c r="AW25" s="1188"/>
      <c r="AX25" s="1188"/>
      <c r="AY25" s="1188"/>
      <c r="AZ25" s="1188"/>
      <c r="BA25" s="1188"/>
      <c r="BB25" s="1188"/>
      <c r="BC25" s="1188"/>
      <c r="BD25" s="1188"/>
      <c r="BE25" s="1188"/>
      <c r="BF25" s="1188"/>
      <c r="BG25" s="1188"/>
      <c r="BH25" s="1188"/>
      <c r="BI25" s="1188"/>
      <c r="BJ25" s="1188"/>
      <c r="BK25" s="1188"/>
      <c r="BL25" s="1188"/>
      <c r="BM25" s="1188"/>
      <c r="BN25" s="1188"/>
      <c r="BO25" s="1188"/>
      <c r="BP25" s="1188"/>
      <c r="BQ25" s="1188"/>
      <c r="BR25" s="1188"/>
      <c r="BS25" s="1188"/>
      <c r="BT25" s="1188"/>
      <c r="BU25" s="1188"/>
      <c r="BV25" s="1188"/>
      <c r="BW25" s="1188"/>
      <c r="BX25" s="1188"/>
      <c r="BY25" s="1188"/>
      <c r="BZ25" s="1188"/>
      <c r="CA25" s="1188"/>
      <c r="CB25" s="1188"/>
      <c r="CC25" s="1188"/>
      <c r="CD25" s="1188"/>
      <c r="CE25" s="1188"/>
      <c r="CF25" s="1188"/>
      <c r="CG25" s="1188"/>
      <c r="CH25" s="1188"/>
      <c r="CI25" s="1188"/>
      <c r="CJ25" s="1188"/>
      <c r="CK25" s="1188"/>
      <c r="CL25" s="1188"/>
    </row>
    <row r="26" spans="2:90" s="1178" customFormat="1" ht="13.5" customHeight="1">
      <c r="B26" s="1192"/>
      <c r="C26" s="1196"/>
      <c r="D26" s="1191"/>
      <c r="E26" s="1188"/>
      <c r="F26" s="1188"/>
      <c r="G26" s="1188"/>
      <c r="H26" s="1188"/>
      <c r="I26" s="1188"/>
      <c r="J26" s="1188"/>
      <c r="K26" s="1188"/>
      <c r="L26" s="1188"/>
      <c r="M26" s="1188"/>
      <c r="N26" s="1188"/>
      <c r="O26" s="1188"/>
      <c r="P26" s="1188"/>
      <c r="Q26" s="1188"/>
      <c r="R26" s="1188"/>
      <c r="S26" s="1188"/>
      <c r="T26" s="1188"/>
      <c r="U26" s="1188"/>
      <c r="V26" s="1188"/>
      <c r="W26" s="1188"/>
      <c r="X26" s="1188"/>
      <c r="Y26" s="1188"/>
      <c r="Z26" s="1188"/>
      <c r="AA26" s="1188"/>
      <c r="AB26" s="1188"/>
      <c r="AC26" s="1188"/>
      <c r="AD26" s="1188"/>
      <c r="AE26" s="1188"/>
      <c r="AF26" s="1188"/>
      <c r="AG26" s="1188"/>
      <c r="AH26" s="1188"/>
      <c r="AI26" s="1188"/>
      <c r="AJ26" s="1188"/>
      <c r="AK26" s="1188"/>
      <c r="AL26" s="1188"/>
      <c r="AM26" s="1188"/>
      <c r="AN26" s="1188"/>
      <c r="AO26" s="1188"/>
      <c r="AP26" s="1188"/>
      <c r="AQ26" s="1188"/>
      <c r="AR26" s="1188"/>
      <c r="AS26" s="1188"/>
      <c r="AT26" s="1188"/>
      <c r="AU26" s="1188"/>
      <c r="AV26" s="1188"/>
      <c r="AW26" s="1188"/>
      <c r="AX26" s="1188"/>
      <c r="AY26" s="1188"/>
      <c r="AZ26" s="1188"/>
      <c r="BA26" s="1188"/>
      <c r="BB26" s="1188"/>
      <c r="BC26" s="1188"/>
      <c r="BD26" s="1188"/>
      <c r="BE26" s="1188"/>
      <c r="BF26" s="1188"/>
      <c r="BG26" s="1188"/>
      <c r="BH26" s="1188"/>
      <c r="BI26" s="1188"/>
      <c r="BJ26" s="1188"/>
      <c r="BK26" s="1188"/>
      <c r="BL26" s="1188"/>
      <c r="BM26" s="1188"/>
      <c r="BN26" s="1188"/>
      <c r="BO26" s="1188"/>
      <c r="BP26" s="1188"/>
      <c r="BQ26" s="1188"/>
      <c r="BR26" s="1188"/>
      <c r="BS26" s="1188"/>
      <c r="BT26" s="1188"/>
      <c r="BU26" s="1188"/>
      <c r="BV26" s="1188"/>
      <c r="BW26" s="1188"/>
      <c r="BX26" s="1188"/>
      <c r="BY26" s="1188"/>
      <c r="BZ26" s="1188"/>
      <c r="CA26" s="1188"/>
      <c r="CB26" s="1188"/>
      <c r="CC26" s="1188"/>
      <c r="CD26" s="1188"/>
      <c r="CE26" s="1188"/>
      <c r="CF26" s="1188"/>
      <c r="CG26" s="1188"/>
      <c r="CH26" s="1188"/>
      <c r="CI26" s="1188"/>
      <c r="CJ26" s="1188"/>
      <c r="CK26" s="1188"/>
      <c r="CL26" s="1188"/>
    </row>
    <row r="27" spans="2:90" s="1178" customFormat="1" ht="13.5" customHeight="1">
      <c r="B27" s="1192"/>
      <c r="C27" s="1196"/>
      <c r="D27" s="1191"/>
      <c r="E27" s="1188"/>
      <c r="F27" s="1188"/>
      <c r="G27" s="1202" t="s">
        <v>731</v>
      </c>
      <c r="H27" s="1194"/>
      <c r="I27" s="1194"/>
      <c r="J27" s="1188"/>
      <c r="K27" s="1188"/>
      <c r="L27" s="1188"/>
      <c r="M27" s="1188"/>
      <c r="N27" s="1188"/>
      <c r="O27" s="1188"/>
      <c r="P27" s="1188"/>
      <c r="Q27" s="1188"/>
      <c r="R27" s="1188"/>
      <c r="S27" s="1188"/>
      <c r="T27" s="1188"/>
      <c r="U27" s="1188"/>
      <c r="V27" s="1188"/>
      <c r="W27" s="1188"/>
      <c r="X27" s="1188"/>
      <c r="Y27" s="1188"/>
      <c r="Z27" s="1188"/>
      <c r="AA27" s="1188"/>
      <c r="AB27" s="1188"/>
      <c r="AC27" s="1188"/>
      <c r="AD27" s="1188"/>
      <c r="AE27" s="1188"/>
      <c r="AF27" s="1188"/>
      <c r="AG27" s="1188"/>
      <c r="AH27" s="1188"/>
      <c r="AI27" s="1188"/>
      <c r="AJ27" s="1188"/>
      <c r="AK27" s="1188"/>
      <c r="AL27" s="1188"/>
      <c r="AM27" s="1188"/>
      <c r="AN27" s="1188"/>
      <c r="AO27" s="1188"/>
      <c r="AP27" s="1188"/>
      <c r="AQ27" s="1188"/>
      <c r="AR27" s="1188"/>
      <c r="AS27" s="1188"/>
      <c r="AT27" s="1188"/>
      <c r="AU27" s="1188"/>
      <c r="AV27" s="1188"/>
      <c r="AW27" s="1188"/>
      <c r="AX27" s="1188"/>
      <c r="AY27" s="1188"/>
      <c r="AZ27" s="1188"/>
      <c r="BA27" s="1188"/>
      <c r="BB27" s="1188"/>
      <c r="BC27" s="1188"/>
      <c r="BD27" s="1188"/>
      <c r="BE27" s="1188"/>
      <c r="BF27" s="1188"/>
      <c r="BG27" s="1188"/>
      <c r="BH27" s="1188"/>
      <c r="BI27" s="1188"/>
      <c r="BJ27" s="1188"/>
      <c r="BK27" s="1188"/>
      <c r="BL27" s="1188"/>
      <c r="BM27" s="1188"/>
      <c r="BN27" s="1188"/>
      <c r="BO27" s="1188"/>
      <c r="BP27" s="1188"/>
      <c r="BQ27" s="1188"/>
      <c r="BR27" s="1188"/>
      <c r="BS27" s="1188"/>
      <c r="BT27" s="1188"/>
      <c r="BU27" s="1188"/>
      <c r="BV27" s="1188"/>
      <c r="BW27" s="1188"/>
      <c r="BX27" s="1188"/>
      <c r="BY27" s="1188"/>
      <c r="BZ27" s="1188"/>
      <c r="CA27" s="1188"/>
      <c r="CB27" s="1188"/>
      <c r="CC27" s="1188"/>
      <c r="CD27" s="1188"/>
      <c r="CE27" s="1188"/>
      <c r="CF27" s="1188"/>
      <c r="CG27" s="1188"/>
      <c r="CH27" s="1188"/>
      <c r="CI27" s="1188"/>
      <c r="CJ27" s="1188"/>
      <c r="CK27" s="1188"/>
      <c r="CL27" s="1188"/>
    </row>
    <row r="28" spans="2:90" s="1178" customFormat="1" ht="14.25">
      <c r="B28" s="1196"/>
      <c r="C28" s="1188"/>
      <c r="D28" s="1188"/>
      <c r="F28" s="1188"/>
      <c r="G28" s="1188"/>
      <c r="H28" s="1188"/>
      <c r="I28" s="1188"/>
      <c r="J28" s="1188"/>
      <c r="K28" s="1188"/>
      <c r="L28" s="1188"/>
      <c r="M28" s="1188"/>
      <c r="N28" s="1188"/>
      <c r="O28" s="1195"/>
      <c r="P28" s="1188"/>
      <c r="Q28" s="1188"/>
      <c r="R28" s="1188"/>
      <c r="S28" s="1188"/>
      <c r="T28" s="1188"/>
      <c r="U28" s="1188"/>
      <c r="V28" s="1188"/>
      <c r="W28" s="1188"/>
      <c r="X28" s="1188"/>
      <c r="Y28" s="1188"/>
      <c r="Z28" s="1188"/>
      <c r="AA28" s="1188"/>
      <c r="AB28" s="1188"/>
      <c r="AC28" s="1188"/>
      <c r="AD28" s="1188"/>
      <c r="AE28" s="1188"/>
      <c r="AF28" s="1188"/>
      <c r="AG28" s="1188"/>
      <c r="AH28" s="1188"/>
      <c r="AI28" s="1188"/>
      <c r="AJ28" s="1188"/>
      <c r="AK28" s="1188"/>
      <c r="AL28" s="1188"/>
      <c r="AM28" s="1188"/>
      <c r="AN28" s="1188"/>
      <c r="AO28" s="1188"/>
      <c r="AP28" s="1188"/>
      <c r="AQ28" s="1188"/>
      <c r="AR28" s="1188"/>
      <c r="AS28" s="1195"/>
      <c r="AT28" s="1188"/>
      <c r="AU28" s="1188"/>
      <c r="AV28" s="1188"/>
      <c r="AW28" s="1188"/>
      <c r="AX28" s="1188"/>
      <c r="AY28" s="1188"/>
      <c r="AZ28" s="1188"/>
      <c r="BA28" s="1188"/>
      <c r="BB28" s="1188"/>
      <c r="BC28" s="1188"/>
      <c r="BD28" s="1188"/>
      <c r="BE28" s="1188"/>
      <c r="BF28" s="1188"/>
      <c r="BG28" s="1188"/>
      <c r="BH28" s="1188"/>
      <c r="BI28" s="1188"/>
      <c r="BJ28" s="1188"/>
      <c r="BK28" s="1188"/>
      <c r="BL28" s="1188"/>
      <c r="BM28" s="1188"/>
      <c r="BN28" s="1188"/>
      <c r="BO28" s="1188"/>
      <c r="BP28" s="1188"/>
      <c r="BQ28" s="1188"/>
      <c r="BR28" s="1188"/>
      <c r="BS28" s="1188"/>
      <c r="BT28" s="1188"/>
      <c r="BU28" s="1188"/>
      <c r="BV28" s="1188"/>
      <c r="BW28" s="1188"/>
      <c r="BX28" s="1188"/>
      <c r="BY28" s="1188"/>
      <c r="BZ28" s="1188"/>
      <c r="CA28" s="1188"/>
      <c r="CB28" s="1188"/>
      <c r="CC28" s="1188"/>
      <c r="CD28" s="1188"/>
      <c r="CE28" s="1188"/>
      <c r="CF28" s="1188"/>
      <c r="CG28" s="1188"/>
      <c r="CH28" s="1188"/>
      <c r="CI28" s="1188"/>
      <c r="CJ28" s="1188"/>
      <c r="CK28" s="1188"/>
      <c r="CL28" s="1188"/>
    </row>
    <row r="29" spans="2:90" s="1178" customFormat="1" ht="13.5" customHeight="1">
      <c r="B29" s="1192"/>
      <c r="C29" s="1196"/>
      <c r="D29" s="1191"/>
      <c r="E29" s="1188"/>
      <c r="F29" s="1188"/>
      <c r="G29" s="1188"/>
      <c r="H29" s="1188"/>
      <c r="I29" s="1195" t="s">
        <v>732</v>
      </c>
      <c r="J29" s="1188"/>
      <c r="K29" s="1188"/>
      <c r="L29" s="1188"/>
      <c r="M29" s="1188"/>
      <c r="N29" s="1188"/>
      <c r="O29" s="1188"/>
      <c r="P29" s="1188"/>
      <c r="Q29" s="1188"/>
      <c r="R29" s="1188"/>
      <c r="S29" s="1188"/>
      <c r="T29" s="1188"/>
      <c r="U29" s="1188"/>
      <c r="V29" s="1188"/>
      <c r="W29" s="1188"/>
      <c r="X29" s="1188"/>
      <c r="Y29" s="1188"/>
      <c r="Z29" s="1188"/>
      <c r="AA29" s="1188"/>
      <c r="AB29" s="1188"/>
      <c r="AC29" s="1188"/>
      <c r="AD29" s="1188"/>
      <c r="AE29" s="1188"/>
      <c r="AF29" s="1188"/>
      <c r="AG29" s="1188"/>
      <c r="AH29" s="1188"/>
      <c r="AI29" s="1188"/>
      <c r="AJ29" s="1188"/>
      <c r="AK29" s="1188"/>
      <c r="AL29" s="1188"/>
      <c r="AM29" s="1188"/>
      <c r="AN29" s="1188"/>
      <c r="AO29" s="1188"/>
      <c r="AP29" s="1188"/>
      <c r="AQ29" s="1188"/>
      <c r="AR29" s="1188"/>
      <c r="AS29" s="1188"/>
      <c r="AT29" s="1188"/>
      <c r="AU29" s="1188"/>
      <c r="AV29" s="1188"/>
      <c r="AW29" s="1188"/>
      <c r="AX29" s="1188"/>
      <c r="AY29" s="1188"/>
      <c r="AZ29" s="1188"/>
      <c r="BA29" s="1188"/>
      <c r="BB29" s="1188"/>
      <c r="BC29" s="1188"/>
      <c r="BD29" s="1188"/>
      <c r="BE29" s="1188"/>
      <c r="BF29" s="1188"/>
      <c r="BG29" s="1188"/>
      <c r="BH29" s="1188"/>
      <c r="BI29" s="1188"/>
      <c r="BJ29" s="1188"/>
      <c r="BK29" s="1188"/>
      <c r="BL29" s="1188"/>
      <c r="BM29" s="1188"/>
      <c r="BN29" s="1188"/>
      <c r="BO29" s="1188"/>
      <c r="BP29" s="1188"/>
      <c r="BQ29" s="1188"/>
      <c r="BR29" s="1188"/>
      <c r="BS29" s="1188"/>
      <c r="BT29" s="1188"/>
      <c r="BU29" s="1188"/>
      <c r="BV29" s="1188"/>
      <c r="BW29" s="1188"/>
      <c r="BX29" s="1188"/>
      <c r="BY29" s="1188"/>
      <c r="BZ29" s="1188"/>
      <c r="CA29" s="1188"/>
      <c r="CB29" s="1188"/>
      <c r="CC29" s="1188"/>
      <c r="CD29" s="1188"/>
      <c r="CE29" s="1188"/>
      <c r="CF29" s="1188"/>
      <c r="CG29" s="1188"/>
      <c r="CH29" s="1188"/>
      <c r="CI29" s="1188"/>
      <c r="CJ29" s="1188"/>
      <c r="CK29" s="1188"/>
      <c r="CL29" s="1188"/>
    </row>
    <row r="30" spans="2:90" s="1194" customFormat="1" ht="15.95" customHeight="1">
      <c r="B30" s="1192"/>
      <c r="C30" s="1188"/>
      <c r="D30" s="1188"/>
      <c r="E30" s="1186"/>
      <c r="F30" s="1188"/>
      <c r="G30" s="1188"/>
      <c r="H30" s="1188"/>
      <c r="I30" s="1195"/>
      <c r="J30" s="1188"/>
      <c r="K30" s="1188"/>
      <c r="L30" s="1188"/>
      <c r="M30" s="1188"/>
      <c r="N30" s="1188"/>
      <c r="O30" s="1188"/>
      <c r="P30" s="1188"/>
      <c r="Q30" s="1188"/>
      <c r="R30" s="1188"/>
      <c r="S30" s="1188"/>
      <c r="T30" s="1188"/>
      <c r="U30" s="1188"/>
      <c r="V30" s="1188"/>
      <c r="W30" s="1188"/>
      <c r="X30" s="1188"/>
      <c r="Y30" s="1188"/>
      <c r="Z30" s="1188"/>
      <c r="AA30" s="1188"/>
      <c r="AB30" s="1188"/>
      <c r="AC30" s="1188"/>
      <c r="AD30" s="1188"/>
      <c r="AE30" s="1188"/>
      <c r="AF30" s="1188"/>
      <c r="AG30" s="1188"/>
      <c r="AH30" s="1188"/>
      <c r="AI30" s="1188"/>
      <c r="AJ30" s="1188"/>
      <c r="AK30" s="1188"/>
      <c r="AL30" s="1188"/>
      <c r="AM30" s="1188"/>
      <c r="AN30" s="1188"/>
      <c r="AO30" s="1188"/>
      <c r="AP30" s="1188"/>
      <c r="AQ30" s="1188"/>
      <c r="AR30" s="1188"/>
      <c r="AS30" s="1192"/>
      <c r="AT30" s="1196"/>
      <c r="AU30" s="1191"/>
      <c r="AV30" s="1188"/>
      <c r="AW30" s="1187"/>
      <c r="AX30" s="1188"/>
      <c r="AY30" s="1188"/>
      <c r="AZ30" s="1188"/>
      <c r="BA30" s="1188"/>
      <c r="BB30" s="1188"/>
      <c r="BC30" s="1188"/>
      <c r="BD30" s="1188"/>
      <c r="BE30" s="1188"/>
      <c r="BF30" s="1188"/>
      <c r="BG30" s="1188"/>
      <c r="BH30" s="1188"/>
      <c r="BI30" s="1188"/>
      <c r="BJ30" s="1188"/>
      <c r="BK30" s="1188"/>
      <c r="BL30" s="1188"/>
      <c r="BM30" s="1188"/>
      <c r="BN30" s="1188"/>
      <c r="BO30" s="1188"/>
      <c r="BP30" s="1188"/>
      <c r="BQ30" s="1188"/>
      <c r="BR30" s="1188"/>
      <c r="BS30" s="1188"/>
      <c r="BT30" s="1188"/>
      <c r="BU30" s="1188"/>
      <c r="BV30" s="1188"/>
      <c r="BW30" s="1188"/>
      <c r="BX30" s="1188"/>
      <c r="BY30" s="1188"/>
      <c r="BZ30" s="1188"/>
      <c r="CA30" s="1188"/>
      <c r="CB30" s="1188"/>
      <c r="CC30" s="1188"/>
      <c r="CD30" s="1188"/>
      <c r="CE30" s="1188"/>
      <c r="CF30" s="1188"/>
      <c r="CG30" s="1188"/>
      <c r="CH30" s="1188"/>
      <c r="CI30" s="1188"/>
      <c r="CJ30" s="1188"/>
      <c r="CK30" s="1197"/>
      <c r="CL30" s="1197"/>
    </row>
    <row r="31" spans="2:90" s="1178" customFormat="1" ht="13.5" customHeight="1">
      <c r="B31" s="1192"/>
      <c r="C31" s="1196"/>
      <c r="D31" s="1191"/>
      <c r="E31" s="1188"/>
      <c r="F31" s="1188"/>
      <c r="G31" s="1188"/>
      <c r="H31" s="1188"/>
      <c r="I31" s="1195"/>
      <c r="J31" s="1188"/>
      <c r="K31" s="1188"/>
      <c r="L31" s="1188"/>
      <c r="M31" s="1188"/>
      <c r="N31" s="1188"/>
      <c r="O31" s="1188"/>
      <c r="P31" s="1188"/>
      <c r="Q31" s="1188"/>
      <c r="R31" s="1188"/>
      <c r="S31" s="1188"/>
      <c r="T31" s="1188"/>
      <c r="U31" s="1188"/>
      <c r="V31" s="1188"/>
      <c r="W31" s="1188"/>
      <c r="X31" s="1188"/>
      <c r="Y31" s="1188"/>
      <c r="Z31" s="1188"/>
      <c r="AA31" s="1188"/>
      <c r="AB31" s="1188"/>
      <c r="AC31" s="1188"/>
      <c r="AD31" s="1188"/>
      <c r="AE31" s="1188"/>
      <c r="AF31" s="1188"/>
      <c r="AG31" s="1188"/>
      <c r="AH31" s="1188"/>
      <c r="AI31" s="1188"/>
      <c r="AJ31" s="1188"/>
      <c r="AK31" s="1188"/>
      <c r="AL31" s="1188"/>
      <c r="AM31" s="1188"/>
      <c r="AN31" s="1188"/>
      <c r="AO31" s="1188"/>
      <c r="AP31" s="1188"/>
      <c r="AQ31" s="1188"/>
      <c r="AR31" s="1188"/>
      <c r="AS31" s="1188"/>
      <c r="AT31" s="1188"/>
      <c r="AU31" s="1188"/>
      <c r="AV31" s="1188"/>
      <c r="AW31" s="1188"/>
      <c r="AX31" s="1188"/>
      <c r="AY31" s="1188"/>
      <c r="AZ31" s="1188"/>
      <c r="BA31" s="1188"/>
      <c r="BB31" s="1188"/>
      <c r="BC31" s="1188"/>
      <c r="BD31" s="1188"/>
      <c r="BE31" s="1188"/>
      <c r="BF31" s="1188"/>
      <c r="BG31" s="1188"/>
      <c r="BH31" s="1188"/>
      <c r="BI31" s="1188"/>
      <c r="BJ31" s="1188"/>
      <c r="BK31" s="1188"/>
      <c r="BL31" s="1188"/>
      <c r="BM31" s="1188"/>
      <c r="BN31" s="1188"/>
      <c r="BO31" s="1188"/>
      <c r="BP31" s="1188"/>
      <c r="BQ31" s="1188"/>
      <c r="BR31" s="1188"/>
      <c r="BS31" s="1188"/>
      <c r="BT31" s="1188"/>
      <c r="BU31" s="1188"/>
      <c r="BV31" s="1188"/>
      <c r="BW31" s="1188"/>
      <c r="BX31" s="1188"/>
      <c r="BY31" s="1188"/>
      <c r="BZ31" s="1188"/>
      <c r="CA31" s="1188"/>
      <c r="CB31" s="1188"/>
      <c r="CC31" s="1188"/>
      <c r="CD31" s="1188"/>
      <c r="CE31" s="1188"/>
      <c r="CF31" s="1188"/>
      <c r="CG31" s="1188"/>
      <c r="CH31" s="1188"/>
      <c r="CI31" s="1188"/>
      <c r="CJ31" s="1188"/>
      <c r="CK31" s="1188"/>
      <c r="CL31" s="1188"/>
    </row>
    <row r="32" spans="2:90" s="1178" customFormat="1" ht="13.5" customHeight="1">
      <c r="B32" s="1192"/>
      <c r="C32" s="1191"/>
      <c r="D32" s="1191"/>
      <c r="E32" s="1188"/>
      <c r="F32" s="1188"/>
      <c r="G32" s="1188"/>
      <c r="H32" s="1188"/>
      <c r="I32" s="1188"/>
      <c r="J32" s="1188"/>
      <c r="K32" s="1188"/>
      <c r="L32" s="1188"/>
      <c r="M32" s="1188"/>
      <c r="N32" s="1188"/>
      <c r="O32" s="1188"/>
      <c r="P32" s="1188"/>
      <c r="Q32" s="1188"/>
      <c r="R32" s="1188"/>
      <c r="S32" s="1188"/>
      <c r="T32" s="1188"/>
      <c r="U32" s="1188"/>
      <c r="V32" s="1188"/>
      <c r="W32" s="1188"/>
      <c r="X32" s="1188"/>
      <c r="Y32" s="1188"/>
      <c r="Z32" s="1188"/>
      <c r="AA32" s="1188"/>
      <c r="AB32" s="1188"/>
      <c r="AC32" s="1188"/>
      <c r="AD32" s="1188"/>
      <c r="AE32" s="1188"/>
      <c r="AF32" s="1188"/>
      <c r="AG32" s="1188"/>
      <c r="AH32" s="1188"/>
      <c r="AI32" s="1188"/>
      <c r="AJ32" s="1188"/>
      <c r="AK32" s="1188"/>
      <c r="AL32" s="1188"/>
      <c r="AM32" s="1188"/>
      <c r="AN32" s="1188"/>
      <c r="AO32" s="1188"/>
      <c r="AP32" s="1188"/>
      <c r="AQ32" s="1188"/>
      <c r="AR32" s="1188"/>
      <c r="AS32" s="1188"/>
      <c r="AT32" s="1188"/>
      <c r="AU32" s="1188"/>
      <c r="AV32" s="1188"/>
      <c r="AW32" s="1188"/>
      <c r="AX32" s="1188"/>
      <c r="AY32" s="1188"/>
      <c r="AZ32" s="1188"/>
      <c r="BA32" s="1188"/>
      <c r="BB32" s="1188"/>
      <c r="BC32" s="1188"/>
      <c r="BD32" s="1188"/>
      <c r="BE32" s="1188"/>
      <c r="BF32" s="1188"/>
      <c r="BG32" s="1188"/>
      <c r="BH32" s="1188"/>
      <c r="BI32" s="1188"/>
      <c r="BJ32" s="1188"/>
      <c r="BK32" s="1188"/>
      <c r="BL32" s="1188"/>
      <c r="BM32" s="1188"/>
      <c r="BN32" s="1188"/>
      <c r="BO32" s="1188"/>
      <c r="BP32" s="1188"/>
      <c r="BQ32" s="1188"/>
      <c r="BR32" s="1188"/>
      <c r="BS32" s="1188"/>
      <c r="BT32" s="1188"/>
      <c r="BU32" s="1188"/>
      <c r="BV32" s="1188"/>
      <c r="BW32" s="1188"/>
      <c r="BX32" s="1188"/>
      <c r="BY32" s="1188"/>
      <c r="BZ32" s="1188"/>
      <c r="CA32" s="1188"/>
      <c r="CB32" s="1188"/>
      <c r="CC32" s="1188"/>
      <c r="CD32" s="1188"/>
      <c r="CE32" s="1188"/>
      <c r="CF32" s="1188"/>
      <c r="CG32" s="1188"/>
      <c r="CH32" s="1188"/>
      <c r="CI32" s="1188"/>
      <c r="CJ32" s="1188"/>
      <c r="CK32" s="1188"/>
      <c r="CL32" s="1188"/>
    </row>
    <row r="33" spans="2:9" s="1178" customFormat="1" ht="13.5" customHeight="1">
      <c r="C33" s="1184"/>
      <c r="D33" s="1184"/>
    </row>
    <row r="34" spans="2:9" ht="13.5" customHeight="1">
      <c r="B34" s="1205"/>
      <c r="C34" s="1184"/>
      <c r="D34" s="1184"/>
      <c r="E34" s="1178"/>
    </row>
    <row r="35" spans="2:9" ht="13.5" customHeight="1">
      <c r="B35" s="1178"/>
      <c r="C35" s="1184"/>
      <c r="D35" s="1184"/>
      <c r="E35" s="1178"/>
    </row>
    <row r="36" spans="2:9" ht="13.5" customHeight="1">
      <c r="B36" s="1205"/>
      <c r="C36" s="1206"/>
      <c r="D36" s="1184"/>
      <c r="E36" s="1178"/>
      <c r="I36" s="1189"/>
    </row>
    <row r="37" spans="2:9" ht="13.5" customHeight="1">
      <c r="B37" s="1205"/>
      <c r="C37" s="1206"/>
      <c r="D37" s="1184"/>
      <c r="E37" s="1178"/>
      <c r="I37" s="1189"/>
    </row>
    <row r="38" spans="2:9" ht="13.5" customHeight="1">
      <c r="B38" s="1205"/>
      <c r="C38" s="1206"/>
      <c r="D38" s="1184"/>
      <c r="E38" s="1178"/>
      <c r="I38" s="1189"/>
    </row>
    <row r="39" spans="2:9" ht="14.25">
      <c r="B39" s="1178"/>
      <c r="C39" s="1184"/>
      <c r="D39" s="1184"/>
      <c r="E39" s="1178"/>
      <c r="I39" s="1195"/>
    </row>
    <row r="40" spans="2:9" ht="14.25">
      <c r="B40" s="1178"/>
      <c r="C40" s="1184"/>
      <c r="D40" s="1184"/>
      <c r="E40" s="1178"/>
      <c r="I40" s="1195"/>
    </row>
    <row r="41" spans="2:9" ht="14.25">
      <c r="B41" s="1205"/>
      <c r="C41" s="1206"/>
      <c r="D41" s="1184"/>
      <c r="E41" s="1178"/>
      <c r="I41" s="1195"/>
    </row>
    <row r="42" spans="2:9" ht="14.25">
      <c r="B42" s="1178"/>
      <c r="C42" s="1184"/>
      <c r="D42" s="1184"/>
      <c r="E42" s="1178"/>
      <c r="I42" s="1199"/>
    </row>
    <row r="43" spans="2:9" ht="14.25">
      <c r="B43" s="1178"/>
      <c r="C43" s="1178"/>
      <c r="D43" s="1184"/>
      <c r="E43" s="1178"/>
      <c r="I43" s="1207"/>
    </row>
    <row r="44" spans="2:9">
      <c r="B44" s="1178"/>
      <c r="C44" s="1178"/>
      <c r="D44" s="1184"/>
      <c r="E44" s="1178"/>
    </row>
    <row r="45" spans="2:9" ht="14.25">
      <c r="I45" s="1195"/>
    </row>
    <row r="46" spans="2:9" ht="14.25">
      <c r="I46" s="1207"/>
    </row>
    <row r="47" spans="2:9" ht="14.25">
      <c r="I47" s="1195"/>
    </row>
  </sheetData>
  <mergeCells count="1">
    <mergeCell ref="A1:CH1"/>
  </mergeCells>
  <phoneticPr fontId="3"/>
  <printOptions horizontalCentered="1"/>
  <pageMargins left="0" right="0" top="0.39370078740157483" bottom="0" header="0.51181102362204722" footer="0.51181102362204722"/>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R42"/>
  <sheetViews>
    <sheetView showGridLines="0" showZeros="0" topLeftCell="A7" zoomScale="95" zoomScaleNormal="95" zoomScaleSheetLayoutView="85" workbookViewId="0">
      <selection activeCell="B30" sqref="B30"/>
    </sheetView>
  </sheetViews>
  <sheetFormatPr defaultRowHeight="13.5"/>
  <cols>
    <col min="1" max="1" width="13.5" style="77" customWidth="1"/>
    <col min="2" max="2" width="8.125" style="77" customWidth="1"/>
    <col min="3" max="3" width="7.625" style="77" customWidth="1"/>
    <col min="4" max="4" width="7.75" style="77" customWidth="1"/>
    <col min="5" max="9" width="7.625" style="77" customWidth="1"/>
    <col min="10" max="10" width="7.125" style="77" customWidth="1"/>
    <col min="11" max="11" width="7.625" style="77" customWidth="1"/>
    <col min="12" max="12" width="7.25" style="77" customWidth="1"/>
    <col min="13" max="13" width="7.625" style="77" customWidth="1"/>
    <col min="14" max="14" width="7.125" style="77" customWidth="1"/>
    <col min="15" max="15" width="7.625" style="77" customWidth="1"/>
    <col min="16" max="16" width="7.375" style="77" customWidth="1"/>
    <col min="17" max="17" width="7.25" style="77" customWidth="1"/>
    <col min="18" max="18" width="7.625" style="68" customWidth="1"/>
    <col min="19" max="16384" width="9" style="77"/>
  </cols>
  <sheetData>
    <row r="1" spans="1:18" ht="17.100000000000001" customHeight="1">
      <c r="A1" s="375" t="s">
        <v>691</v>
      </c>
      <c r="B1" s="301" t="s">
        <v>0</v>
      </c>
      <c r="C1" s="1231">
        <f>市内河!D1</f>
        <v>0</v>
      </c>
      <c r="D1" s="1231"/>
      <c r="E1" s="1232"/>
      <c r="F1" s="1239" t="s">
        <v>254</v>
      </c>
      <c r="G1" s="1240"/>
      <c r="H1" s="1241"/>
      <c r="I1" s="379" t="s">
        <v>382</v>
      </c>
      <c r="J1" s="1246">
        <f>市内河!N1</f>
        <v>0</v>
      </c>
      <c r="K1" s="1247"/>
      <c r="L1" s="373" t="s">
        <v>1</v>
      </c>
      <c r="M1" s="1258" t="s">
        <v>297</v>
      </c>
      <c r="N1" s="1259"/>
      <c r="O1" s="1260"/>
      <c r="P1" s="1258" t="s">
        <v>104</v>
      </c>
      <c r="Q1" s="1259"/>
      <c r="R1" s="1260"/>
    </row>
    <row r="2" spans="1:18" s="78" customFormat="1" ht="17.100000000000001" customHeight="1">
      <c r="A2" s="74" t="s">
        <v>100</v>
      </c>
      <c r="B2" s="1233">
        <f>市内河!C2</f>
        <v>0</v>
      </c>
      <c r="C2" s="1234"/>
      <c r="D2" s="1234"/>
      <c r="E2" s="1235"/>
      <c r="F2" s="1233">
        <f>市内河!G2</f>
        <v>0</v>
      </c>
      <c r="G2" s="1234"/>
      <c r="H2" s="1235"/>
      <c r="I2" s="1261">
        <f>市内河!L2</f>
        <v>0</v>
      </c>
      <c r="J2" s="1262"/>
      <c r="K2" s="1263"/>
      <c r="L2" s="1267">
        <f>市内河!O2</f>
        <v>0</v>
      </c>
      <c r="M2" s="1248">
        <f>C33+C36</f>
        <v>0</v>
      </c>
      <c r="N2" s="1249"/>
      <c r="O2" s="1250"/>
      <c r="P2" s="1254">
        <f>市内河!U4</f>
        <v>0</v>
      </c>
      <c r="Q2" s="1254"/>
      <c r="R2" s="1255"/>
    </row>
    <row r="3" spans="1:18" s="78" customFormat="1" ht="17.100000000000001" customHeight="1">
      <c r="A3" s="74" t="s">
        <v>101</v>
      </c>
      <c r="B3" s="1236"/>
      <c r="C3" s="1237"/>
      <c r="D3" s="1237"/>
      <c r="E3" s="1238"/>
      <c r="F3" s="1236"/>
      <c r="G3" s="1237"/>
      <c r="H3" s="1238"/>
      <c r="I3" s="1264"/>
      <c r="J3" s="1265"/>
      <c r="K3" s="1266"/>
      <c r="L3" s="1268"/>
      <c r="M3" s="1251"/>
      <c r="N3" s="1252"/>
      <c r="O3" s="1253"/>
      <c r="P3" s="1256"/>
      <c r="Q3" s="1256"/>
      <c r="R3" s="1257"/>
    </row>
    <row r="4" spans="1:18" s="78" customFormat="1" ht="17.100000000000001" customHeight="1">
      <c r="A4" s="106" t="s">
        <v>326</v>
      </c>
      <c r="B4" s="1242" t="s">
        <v>102</v>
      </c>
      <c r="C4" s="1243"/>
      <c r="D4" s="1244" t="s">
        <v>327</v>
      </c>
      <c r="E4" s="1243"/>
      <c r="F4" s="1244" t="s">
        <v>328</v>
      </c>
      <c r="G4" s="1244"/>
      <c r="H4" s="1242" t="s">
        <v>329</v>
      </c>
      <c r="I4" s="1243"/>
      <c r="J4" s="1242" t="s">
        <v>330</v>
      </c>
      <c r="K4" s="1243"/>
      <c r="L4" s="1227" t="s">
        <v>331</v>
      </c>
      <c r="M4" s="1243"/>
      <c r="N4" s="1244" t="s">
        <v>332</v>
      </c>
      <c r="O4" s="1244"/>
      <c r="P4" s="1242" t="s">
        <v>4</v>
      </c>
      <c r="Q4" s="1244"/>
      <c r="R4" s="1243"/>
    </row>
    <row r="5" spans="1:18" s="78" customFormat="1" ht="17.100000000000001" customHeight="1">
      <c r="A5" s="107" t="s">
        <v>91</v>
      </c>
      <c r="B5" s="108">
        <f>D5+F5+J5+H5+L5+N5+Q5</f>
        <v>303700</v>
      </c>
      <c r="C5" s="322">
        <f>SUM(E5,G5,K5,I5,M5,O5,R5)</f>
        <v>0</v>
      </c>
      <c r="D5" s="109">
        <f>市内河!T31</f>
        <v>205900</v>
      </c>
      <c r="E5" s="369">
        <f>市内河!V31</f>
        <v>0</v>
      </c>
      <c r="F5" s="109">
        <f>市内朝・読・毎!D30</f>
        <v>44200</v>
      </c>
      <c r="G5" s="369">
        <f>市内朝・読・毎!F30</f>
        <v>0</v>
      </c>
      <c r="H5" s="109">
        <f>市内朝・読・毎!L30</f>
        <v>33250</v>
      </c>
      <c r="I5" s="369">
        <f>市内朝・読・毎!N30</f>
        <v>0</v>
      </c>
      <c r="J5" s="109">
        <f>市内朝・読・毎!T30</f>
        <v>7100</v>
      </c>
      <c r="K5" s="369">
        <f>市内朝・読・毎!V30</f>
        <v>0</v>
      </c>
      <c r="L5" s="109">
        <f>市内日・産!D30</f>
        <v>11100</v>
      </c>
      <c r="M5" s="369">
        <f>市内日・産!F30</f>
        <v>0</v>
      </c>
      <c r="N5" s="110">
        <f>市内日・産!L30</f>
        <v>2150</v>
      </c>
      <c r="O5" s="371">
        <f>市内日・産!N30</f>
        <v>0</v>
      </c>
      <c r="P5" s="111"/>
      <c r="Q5" s="112"/>
      <c r="R5" s="326"/>
    </row>
    <row r="6" spans="1:18" ht="17.100000000000001" customHeight="1">
      <c r="A6" s="113" t="s">
        <v>69</v>
      </c>
      <c r="B6" s="1">
        <f>D6+F6+J6+H6+L6+N6+Q6</f>
        <v>19400</v>
      </c>
      <c r="C6" s="322">
        <f t="shared" ref="C6:C18" si="0">SUM(E6,G6,K6,I6,M6,O6,R6)</f>
        <v>0</v>
      </c>
      <c r="D6" s="1">
        <f>SUM(近郊!E7:E10)</f>
        <v>13350</v>
      </c>
      <c r="E6" s="370">
        <f>SUM(近郊!F7:F10)</f>
        <v>0</v>
      </c>
      <c r="F6" s="1">
        <f>近郊!I7</f>
        <v>1550</v>
      </c>
      <c r="G6" s="370">
        <f>SUM(近郊!J7:J10)</f>
        <v>0</v>
      </c>
      <c r="H6" s="1">
        <f>近郊!M7</f>
        <v>2600</v>
      </c>
      <c r="I6" s="370">
        <f>近郊!N7</f>
        <v>0</v>
      </c>
      <c r="J6" s="1">
        <f>近郊!Q7</f>
        <v>800</v>
      </c>
      <c r="K6" s="370">
        <f>近郊!R7</f>
        <v>0</v>
      </c>
      <c r="L6" s="1"/>
      <c r="M6" s="370"/>
      <c r="N6" s="1">
        <f>近郊!Y7</f>
        <v>1100</v>
      </c>
      <c r="O6" s="370">
        <f>SUM(近郊!Z7)</f>
        <v>0</v>
      </c>
      <c r="P6" s="114"/>
      <c r="Q6" s="99"/>
      <c r="R6" s="323"/>
    </row>
    <row r="7" spans="1:18" ht="17.100000000000001" customHeight="1">
      <c r="A7" s="113" t="s">
        <v>72</v>
      </c>
      <c r="B7" s="1">
        <f>D7+F7+J7+H7+L7+Q7</f>
        <v>13550</v>
      </c>
      <c r="C7" s="322">
        <f t="shared" si="0"/>
        <v>0</v>
      </c>
      <c r="D7" s="1">
        <f>SUM(近郊!E11:E13)</f>
        <v>8400</v>
      </c>
      <c r="E7" s="370">
        <f>SUM(近郊!F11:F13)</f>
        <v>0</v>
      </c>
      <c r="F7" s="1">
        <f>近郊!I11</f>
        <v>1550</v>
      </c>
      <c r="G7" s="370">
        <f>近郊!J11</f>
        <v>0</v>
      </c>
      <c r="H7" s="1">
        <f>近郊!M11</f>
        <v>3100</v>
      </c>
      <c r="I7" s="370">
        <f>近郊!N11</f>
        <v>0</v>
      </c>
      <c r="J7" s="1">
        <f>近郊!Q11</f>
        <v>500</v>
      </c>
      <c r="K7" s="370">
        <f>近郊!R11</f>
        <v>0</v>
      </c>
      <c r="L7" s="1">
        <f>近郊!U11</f>
        <v>0</v>
      </c>
      <c r="M7" s="370">
        <f>近郊!V11</f>
        <v>0</v>
      </c>
      <c r="N7" s="62" t="s">
        <v>105</v>
      </c>
      <c r="O7" s="323"/>
      <c r="P7" s="114"/>
      <c r="Q7" s="99"/>
      <c r="R7" s="323"/>
    </row>
    <row r="8" spans="1:18" ht="17.100000000000001" customHeight="1">
      <c r="A8" s="113" t="s">
        <v>606</v>
      </c>
      <c r="B8" s="1">
        <f>D8+F8+J8+H8+L8+Q8</f>
        <v>2050</v>
      </c>
      <c r="C8" s="322">
        <f t="shared" si="0"/>
        <v>0</v>
      </c>
      <c r="D8" s="1">
        <f>近郊!E21</f>
        <v>2050</v>
      </c>
      <c r="E8" s="370">
        <f>近郊!F21</f>
        <v>0</v>
      </c>
      <c r="F8" s="1"/>
      <c r="G8" s="370"/>
      <c r="H8" s="1"/>
      <c r="I8" s="370"/>
      <c r="J8" s="1"/>
      <c r="K8" s="370"/>
      <c r="L8" s="1"/>
      <c r="M8" s="370"/>
      <c r="N8" s="62"/>
      <c r="O8" s="323"/>
      <c r="P8" s="114"/>
      <c r="Q8" s="1029"/>
      <c r="R8" s="323"/>
    </row>
    <row r="9" spans="1:18" ht="17.100000000000001" customHeight="1">
      <c r="A9" s="113" t="s">
        <v>88</v>
      </c>
      <c r="B9" s="1">
        <f t="shared" ref="B9:B15" si="1">D9+F9+J9+H9+L9+N9+Q9</f>
        <v>13500</v>
      </c>
      <c r="C9" s="322">
        <f t="shared" si="0"/>
        <v>0</v>
      </c>
      <c r="D9" s="1">
        <f>SUM(近郊!E22:E24)</f>
        <v>9100</v>
      </c>
      <c r="E9" s="370">
        <f>SUM(近郊!F22:F24)</f>
        <v>0</v>
      </c>
      <c r="F9" s="1">
        <f>近郊!I22</f>
        <v>2150</v>
      </c>
      <c r="G9" s="370">
        <f>近郊!J22</f>
        <v>0</v>
      </c>
      <c r="H9" s="1">
        <f>SUM(近郊!M22:M24)</f>
        <v>2250</v>
      </c>
      <c r="I9" s="370">
        <f>SUM(近郊!N22:N24)</f>
        <v>0</v>
      </c>
      <c r="J9" s="1"/>
      <c r="K9" s="370"/>
      <c r="L9" s="1">
        <f>近郊!U22</f>
        <v>0</v>
      </c>
      <c r="M9" s="370">
        <f>近郊!V22</f>
        <v>0</v>
      </c>
      <c r="N9" s="1"/>
      <c r="O9" s="323"/>
      <c r="P9" s="115"/>
      <c r="Q9" s="116"/>
      <c r="R9" s="323"/>
    </row>
    <row r="10" spans="1:18" ht="17.100000000000001" customHeight="1">
      <c r="A10" s="113" t="s">
        <v>90</v>
      </c>
      <c r="B10" s="1">
        <f t="shared" si="1"/>
        <v>11600</v>
      </c>
      <c r="C10" s="322">
        <f t="shared" si="0"/>
        <v>0</v>
      </c>
      <c r="D10" s="1">
        <f>近郊!E25</f>
        <v>7700</v>
      </c>
      <c r="E10" s="370">
        <f>近郊!F25</f>
        <v>0</v>
      </c>
      <c r="F10" s="1">
        <f>近郊!I25</f>
        <v>1200</v>
      </c>
      <c r="G10" s="370">
        <f>近郊!J25</f>
        <v>0</v>
      </c>
      <c r="H10" s="1">
        <f>近郊!M25</f>
        <v>2700</v>
      </c>
      <c r="I10" s="370">
        <f>近郊!N25</f>
        <v>0</v>
      </c>
      <c r="J10" s="1"/>
      <c r="K10" s="370"/>
      <c r="L10" s="1">
        <f>近郊!U25</f>
        <v>0</v>
      </c>
      <c r="M10" s="370">
        <f>近郊!V25</f>
        <v>0</v>
      </c>
      <c r="N10" s="1"/>
      <c r="O10" s="323"/>
      <c r="P10" s="115"/>
      <c r="Q10" s="116"/>
      <c r="R10" s="323"/>
    </row>
    <row r="11" spans="1:18" ht="17.100000000000001" customHeight="1">
      <c r="A11" s="113" t="s">
        <v>50</v>
      </c>
      <c r="B11" s="1">
        <f t="shared" si="1"/>
        <v>14800</v>
      </c>
      <c r="C11" s="322">
        <f t="shared" si="0"/>
        <v>0</v>
      </c>
      <c r="D11" s="1">
        <f>仙南!E7</f>
        <v>13200</v>
      </c>
      <c r="E11" s="370">
        <f>仙南!F7</f>
        <v>0</v>
      </c>
      <c r="F11" s="1">
        <f>仙南!I7</f>
        <v>0</v>
      </c>
      <c r="G11" s="370">
        <f>仙南!J7</f>
        <v>0</v>
      </c>
      <c r="H11" s="1">
        <f>仙南!M7</f>
        <v>1600</v>
      </c>
      <c r="I11" s="370">
        <f>仙南!N7</f>
        <v>0</v>
      </c>
      <c r="J11" s="1"/>
      <c r="K11" s="370"/>
      <c r="L11" s="1"/>
      <c r="M11" s="370"/>
      <c r="N11" s="1"/>
      <c r="O11" s="323"/>
      <c r="P11" s="115"/>
      <c r="Q11" s="116"/>
      <c r="R11" s="323"/>
    </row>
    <row r="12" spans="1:18" ht="17.100000000000001" customHeight="1">
      <c r="A12" s="113" t="s">
        <v>60</v>
      </c>
      <c r="B12" s="1">
        <f t="shared" si="1"/>
        <v>7500</v>
      </c>
      <c r="C12" s="322">
        <f t="shared" si="0"/>
        <v>0</v>
      </c>
      <c r="D12" s="1">
        <f>仙南!E13</f>
        <v>6200</v>
      </c>
      <c r="E12" s="370">
        <f>仙南!F13</f>
        <v>0</v>
      </c>
      <c r="F12" s="1">
        <f>仙南!I13</f>
        <v>0</v>
      </c>
      <c r="G12" s="370">
        <f>仙南!J13</f>
        <v>0</v>
      </c>
      <c r="H12" s="1">
        <f>仙南!M13</f>
        <v>1300</v>
      </c>
      <c r="I12" s="370">
        <f>仙南!N13</f>
        <v>0</v>
      </c>
      <c r="J12" s="1"/>
      <c r="K12" s="370"/>
      <c r="L12" s="1"/>
      <c r="M12" s="370"/>
      <c r="N12" s="1"/>
      <c r="O12" s="323"/>
      <c r="P12" s="114"/>
      <c r="Q12" s="99"/>
      <c r="R12" s="323"/>
    </row>
    <row r="13" spans="1:18" ht="17.100000000000001" customHeight="1">
      <c r="A13" s="113" t="s">
        <v>261</v>
      </c>
      <c r="B13" s="1">
        <f>D13+F13+J13+H13+L13+N13+Q13</f>
        <v>38050</v>
      </c>
      <c r="C13" s="322">
        <f t="shared" si="0"/>
        <v>0</v>
      </c>
      <c r="D13" s="1">
        <f>SUM(大崎!E7:E15)</f>
        <v>26400</v>
      </c>
      <c r="E13" s="370">
        <f>SUM(大崎!F7:F15)</f>
        <v>0</v>
      </c>
      <c r="F13" s="1">
        <f>大崎!I7+大崎!I15</f>
        <v>1750</v>
      </c>
      <c r="G13" s="370">
        <f>大崎!J7+大崎!J15</f>
        <v>0</v>
      </c>
      <c r="H13" s="1">
        <f>SUM(大崎!M7:M14)</f>
        <v>3200</v>
      </c>
      <c r="I13" s="370">
        <f>SUM(大崎!N7:N14)</f>
        <v>0</v>
      </c>
      <c r="J13" s="1"/>
      <c r="K13" s="370"/>
      <c r="L13" s="1">
        <f>大崎!U7</f>
        <v>0</v>
      </c>
      <c r="M13" s="370">
        <f>大崎!V7</f>
        <v>0</v>
      </c>
      <c r="N13" s="1"/>
      <c r="O13" s="323"/>
      <c r="P13" s="117" t="s">
        <v>92</v>
      </c>
      <c r="Q13" s="118">
        <f>大崎!Y7</f>
        <v>6700</v>
      </c>
      <c r="R13" s="370">
        <f>大崎!Z7</f>
        <v>0</v>
      </c>
    </row>
    <row r="14" spans="1:18" ht="17.100000000000001" customHeight="1">
      <c r="A14" s="113" t="s">
        <v>93</v>
      </c>
      <c r="B14" s="1">
        <f>D14+F14+J14+H14+L14+N14+Q14</f>
        <v>43400</v>
      </c>
      <c r="C14" s="322">
        <f t="shared" si="0"/>
        <v>0</v>
      </c>
      <c r="D14" s="1">
        <f>SUM(石巻!E7:E24)</f>
        <v>33300</v>
      </c>
      <c r="E14" s="370">
        <f>SUM(石巻!F7:F24)</f>
        <v>0</v>
      </c>
      <c r="F14" s="1">
        <f>石巻!I7</f>
        <v>1300</v>
      </c>
      <c r="G14" s="370">
        <f>石巻!J7</f>
        <v>0</v>
      </c>
      <c r="H14" s="1">
        <f>SUM(石巻!M7:M16)</f>
        <v>1700</v>
      </c>
      <c r="I14" s="370">
        <f>SUM(石巻!N7:N16)</f>
        <v>0</v>
      </c>
      <c r="J14" s="1"/>
      <c r="K14" s="370"/>
      <c r="L14" s="1">
        <f>石巻!Q7</f>
        <v>0</v>
      </c>
      <c r="M14" s="370">
        <f>石巻!R7</f>
        <v>0</v>
      </c>
      <c r="N14" s="1">
        <f>石巻!U7</f>
        <v>0</v>
      </c>
      <c r="O14" s="370">
        <f>石巻!V7</f>
        <v>0</v>
      </c>
      <c r="P14" s="117" t="s">
        <v>94</v>
      </c>
      <c r="Q14" s="118">
        <f>石巻!Y7</f>
        <v>7100</v>
      </c>
      <c r="R14" s="370">
        <f>石巻!Z7</f>
        <v>0</v>
      </c>
    </row>
    <row r="15" spans="1:18" ht="17.100000000000001" customHeight="1">
      <c r="A15" s="119" t="s">
        <v>242</v>
      </c>
      <c r="B15" s="1">
        <f t="shared" si="1"/>
        <v>8050</v>
      </c>
      <c r="C15" s="323">
        <f t="shared" si="0"/>
        <v>0</v>
      </c>
      <c r="D15" s="1">
        <f>SUM(石巻!E27:E30)</f>
        <v>8050</v>
      </c>
      <c r="E15" s="370">
        <f>SUM(石巻!F27:F30)</f>
        <v>0</v>
      </c>
      <c r="F15" s="1">
        <f>SUM(石巻!I27:I30)</f>
        <v>0</v>
      </c>
      <c r="G15" s="370"/>
      <c r="H15" s="1"/>
      <c r="I15" s="370"/>
      <c r="J15" s="1"/>
      <c r="K15" s="370"/>
      <c r="L15" s="1"/>
      <c r="M15" s="370"/>
      <c r="N15" s="1"/>
      <c r="O15" s="323"/>
      <c r="P15" s="120"/>
      <c r="Q15" s="118"/>
      <c r="R15" s="370"/>
    </row>
    <row r="16" spans="1:18" ht="17.100000000000001" customHeight="1">
      <c r="A16" s="119" t="s">
        <v>243</v>
      </c>
      <c r="B16" s="21">
        <f>D16+F16+J16+H16+L16+N16</f>
        <v>19400</v>
      </c>
      <c r="C16" s="322">
        <f t="shared" si="0"/>
        <v>0</v>
      </c>
      <c r="D16" s="21">
        <f>栗原!E16</f>
        <v>18400</v>
      </c>
      <c r="E16" s="369">
        <f>栗原!F16</f>
        <v>0</v>
      </c>
      <c r="F16" s="21">
        <f>栗原!I16</f>
        <v>0</v>
      </c>
      <c r="G16" s="369">
        <f>SUM(栗原!J16)</f>
        <v>0</v>
      </c>
      <c r="H16" s="21">
        <f>栗原!M16</f>
        <v>1000</v>
      </c>
      <c r="I16" s="369">
        <f>栗原!N16</f>
        <v>0</v>
      </c>
      <c r="J16" s="21"/>
      <c r="K16" s="369"/>
      <c r="L16" s="21">
        <f>栗原!U16</f>
        <v>0</v>
      </c>
      <c r="M16" s="369">
        <f>栗原!V16</f>
        <v>0</v>
      </c>
      <c r="N16" s="21"/>
      <c r="O16" s="322"/>
      <c r="P16" s="121"/>
      <c r="Q16" s="122"/>
      <c r="R16" s="369"/>
    </row>
    <row r="17" spans="1:18" ht="17.100000000000001" customHeight="1">
      <c r="A17" s="113" t="s">
        <v>5</v>
      </c>
      <c r="B17" s="1">
        <f>D17+F17+J17+H17+L17+N17+Q17</f>
        <v>28920</v>
      </c>
      <c r="C17" s="323">
        <f t="shared" si="0"/>
        <v>0</v>
      </c>
      <c r="D17" s="1">
        <f>SUM(気仙沼!E7:E10)</f>
        <v>8000</v>
      </c>
      <c r="E17" s="370">
        <f>SUM(気仙沼!F7:F10)</f>
        <v>0</v>
      </c>
      <c r="F17" s="1">
        <f>気仙沼!I8</f>
        <v>0</v>
      </c>
      <c r="G17" s="370">
        <f>気仙沼!J8</f>
        <v>0</v>
      </c>
      <c r="H17" s="1">
        <f>気仙沼!M7</f>
        <v>1500</v>
      </c>
      <c r="I17" s="370">
        <f>気仙沼!N7</f>
        <v>0</v>
      </c>
      <c r="J17" s="1"/>
      <c r="K17" s="370"/>
      <c r="L17" s="1">
        <f>SUM(気仙沼!U7:U8)</f>
        <v>0</v>
      </c>
      <c r="M17" s="370">
        <f>SUM(気仙沼!V7:V8)</f>
        <v>0</v>
      </c>
      <c r="N17" s="1"/>
      <c r="O17" s="323"/>
      <c r="P17" s="117" t="s">
        <v>95</v>
      </c>
      <c r="Q17" s="118">
        <f>気仙沼!Y7</f>
        <v>19420</v>
      </c>
      <c r="R17" s="370">
        <f>気仙沼!Z7</f>
        <v>0</v>
      </c>
    </row>
    <row r="18" spans="1:18" ht="17.100000000000001" customHeight="1">
      <c r="A18" s="107" t="s">
        <v>244</v>
      </c>
      <c r="B18" s="22">
        <f>D18+F18+J18+H18+L18+N18</f>
        <v>20700</v>
      </c>
      <c r="C18" s="322">
        <f t="shared" si="0"/>
        <v>0</v>
      </c>
      <c r="D18" s="22">
        <f>SUM(気仙沼!E12:E26)</f>
        <v>19600</v>
      </c>
      <c r="E18" s="369">
        <f>SUM(気仙沼!F12:F26)</f>
        <v>0</v>
      </c>
      <c r="F18" s="22"/>
      <c r="G18" s="369">
        <f>気仙沼!J15</f>
        <v>0</v>
      </c>
      <c r="H18" s="22">
        <f>SUM(気仙沼!M15:M24)</f>
        <v>1100</v>
      </c>
      <c r="I18" s="369">
        <f>SUM(気仙沼!N15:N24)</f>
        <v>0</v>
      </c>
      <c r="J18" s="22"/>
      <c r="K18" s="369"/>
      <c r="L18" s="22"/>
      <c r="M18" s="369"/>
      <c r="N18" s="22"/>
      <c r="O18" s="322"/>
      <c r="P18" s="123"/>
      <c r="Q18" s="124"/>
      <c r="R18" s="322"/>
    </row>
    <row r="19" spans="1:18" ht="17.100000000000001" customHeight="1">
      <c r="A19" s="125" t="s">
        <v>96</v>
      </c>
      <c r="B19" s="23">
        <f t="shared" ref="B19:M19" si="2">SUM(B5:B18)</f>
        <v>544620</v>
      </c>
      <c r="C19" s="324">
        <f t="shared" si="2"/>
        <v>0</v>
      </c>
      <c r="D19" s="23">
        <f t="shared" si="2"/>
        <v>379650</v>
      </c>
      <c r="E19" s="324">
        <f t="shared" si="2"/>
        <v>0</v>
      </c>
      <c r="F19" s="23">
        <f t="shared" si="2"/>
        <v>53700</v>
      </c>
      <c r="G19" s="324">
        <f t="shared" si="2"/>
        <v>0</v>
      </c>
      <c r="H19" s="23">
        <f t="shared" si="2"/>
        <v>55300</v>
      </c>
      <c r="I19" s="324">
        <f t="shared" si="2"/>
        <v>0</v>
      </c>
      <c r="J19" s="23">
        <f t="shared" si="2"/>
        <v>8400</v>
      </c>
      <c r="K19" s="324">
        <f t="shared" si="2"/>
        <v>0</v>
      </c>
      <c r="L19" s="23">
        <f t="shared" si="2"/>
        <v>11100</v>
      </c>
      <c r="M19" s="324">
        <f t="shared" si="2"/>
        <v>0</v>
      </c>
      <c r="N19" s="23">
        <f>SUM(N5:N6,N14)</f>
        <v>3250</v>
      </c>
      <c r="O19" s="324">
        <f>SUM(O5:O18)</f>
        <v>0</v>
      </c>
      <c r="P19" s="126"/>
      <c r="Q19" s="127">
        <f>SUM(Q13:Q17)</f>
        <v>33220</v>
      </c>
      <c r="R19" s="324">
        <f>SUM(R5:R18)</f>
        <v>0</v>
      </c>
    </row>
    <row r="20" spans="1:18" ht="3" customHeight="1">
      <c r="A20" s="125"/>
      <c r="B20" s="23"/>
      <c r="C20" s="325"/>
      <c r="D20" s="23"/>
      <c r="E20" s="325"/>
      <c r="F20" s="23"/>
      <c r="G20" s="325"/>
      <c r="H20" s="23"/>
      <c r="I20" s="325"/>
      <c r="J20" s="23"/>
      <c r="K20" s="325"/>
      <c r="L20" s="23"/>
      <c r="M20" s="325"/>
      <c r="N20" s="23"/>
      <c r="O20" s="325"/>
      <c r="P20" s="128"/>
      <c r="Q20" s="129"/>
      <c r="R20" s="325"/>
    </row>
    <row r="21" spans="1:18" ht="17.100000000000001" customHeight="1">
      <c r="A21" s="130" t="s">
        <v>75</v>
      </c>
      <c r="B21" s="21">
        <f>D21+F21+J21+H21+L21+N21</f>
        <v>13800</v>
      </c>
      <c r="C21" s="322">
        <f>SUM(E21,G21,K21,I21,M21,O21,R21)</f>
        <v>0</v>
      </c>
      <c r="D21" s="21">
        <f>SUM(近郊!E14:E17)</f>
        <v>12300</v>
      </c>
      <c r="E21" s="369">
        <f>SUM(近郊!F14:F17)</f>
        <v>0</v>
      </c>
      <c r="F21" s="21">
        <f>近郊!I15</f>
        <v>700</v>
      </c>
      <c r="G21" s="369">
        <f>近郊!J15</f>
        <v>0</v>
      </c>
      <c r="H21" s="21">
        <f>近郊!M15</f>
        <v>800</v>
      </c>
      <c r="I21" s="369">
        <f>近郊!N15</f>
        <v>0</v>
      </c>
      <c r="J21" s="21"/>
      <c r="K21" s="322"/>
      <c r="L21" s="21"/>
      <c r="M21" s="369"/>
      <c r="N21" s="21"/>
      <c r="O21" s="322"/>
      <c r="P21" s="131"/>
      <c r="Q21" s="122"/>
      <c r="R21" s="322"/>
    </row>
    <row r="22" spans="1:18" ht="17.100000000000001" customHeight="1">
      <c r="A22" s="113" t="s">
        <v>80</v>
      </c>
      <c r="B22" s="1">
        <f>D22+F22+J22+H22+L22+N22</f>
        <v>7100</v>
      </c>
      <c r="C22" s="322">
        <f>SUM(E22,G22,K22,I22,M22,O22,R22)</f>
        <v>0</v>
      </c>
      <c r="D22" s="1">
        <f>SUM(近郊!E18:E20)</f>
        <v>7100</v>
      </c>
      <c r="E22" s="369">
        <f>SUM(近郊!F18:F20)</f>
        <v>0</v>
      </c>
      <c r="F22" s="1"/>
      <c r="G22" s="369"/>
      <c r="H22" s="1"/>
      <c r="I22" s="369"/>
      <c r="J22" s="1"/>
      <c r="K22" s="322"/>
      <c r="L22" s="1"/>
      <c r="M22" s="369"/>
      <c r="N22" s="1"/>
      <c r="O22" s="322"/>
      <c r="P22" s="132"/>
      <c r="Q22" s="133"/>
      <c r="R22" s="322"/>
    </row>
    <row r="23" spans="1:18" ht="17.100000000000001" customHeight="1">
      <c r="A23" s="113" t="s">
        <v>97</v>
      </c>
      <c r="B23" s="62" t="s">
        <v>106</v>
      </c>
      <c r="C23" s="322"/>
      <c r="D23" s="1"/>
      <c r="E23" s="369"/>
      <c r="F23" s="1"/>
      <c r="G23" s="369"/>
      <c r="H23" s="1"/>
      <c r="I23" s="369"/>
      <c r="J23" s="1"/>
      <c r="K23" s="322"/>
      <c r="L23" s="1"/>
      <c r="M23" s="369"/>
      <c r="N23" s="1"/>
      <c r="O23" s="322"/>
      <c r="P23" s="134"/>
      <c r="Q23" s="135"/>
      <c r="R23" s="322"/>
    </row>
    <row r="24" spans="1:18" ht="17.100000000000001" customHeight="1">
      <c r="A24" s="113" t="s">
        <v>52</v>
      </c>
      <c r="B24" s="1">
        <f t="shared" ref="B24:B30" si="3">D24+F24+J24+H24+L24+N24</f>
        <v>22500</v>
      </c>
      <c r="C24" s="322">
        <f t="shared" ref="C24:C30" si="4">SUM(E24,G24,K24,I24,M24,O24,R24)</f>
        <v>0</v>
      </c>
      <c r="D24" s="1">
        <f>SUM(仙南!E8:E12)</f>
        <v>18200</v>
      </c>
      <c r="E24" s="369">
        <f>SUM(仙南!F8:F12)</f>
        <v>0</v>
      </c>
      <c r="F24" s="1">
        <f>SUM(仙南!I8:I9)</f>
        <v>0</v>
      </c>
      <c r="G24" s="369">
        <f>SUM(仙南!J8:J9)</f>
        <v>0</v>
      </c>
      <c r="H24" s="1">
        <f>SUM(仙南!M8:M10)</f>
        <v>4300</v>
      </c>
      <c r="I24" s="369">
        <f>SUM(仙南!N8:N10)</f>
        <v>0</v>
      </c>
      <c r="J24" s="1"/>
      <c r="K24" s="322"/>
      <c r="L24" s="1"/>
      <c r="M24" s="369"/>
      <c r="N24" s="1"/>
      <c r="O24" s="322"/>
      <c r="P24" s="132"/>
      <c r="Q24" s="133"/>
      <c r="R24" s="322"/>
    </row>
    <row r="25" spans="1:18" ht="17.100000000000001" customHeight="1">
      <c r="A25" s="113" t="s">
        <v>61</v>
      </c>
      <c r="B25" s="1">
        <f t="shared" si="3"/>
        <v>3280</v>
      </c>
      <c r="C25" s="322">
        <f t="shared" si="4"/>
        <v>0</v>
      </c>
      <c r="D25" s="1">
        <f>SUM(仙南!E14:E16)</f>
        <v>3280</v>
      </c>
      <c r="E25" s="369">
        <f>SUM(仙南!F14:F16)</f>
        <v>0</v>
      </c>
      <c r="F25" s="1"/>
      <c r="G25" s="369"/>
      <c r="H25" s="1"/>
      <c r="I25" s="369"/>
      <c r="J25" s="1"/>
      <c r="K25" s="322"/>
      <c r="L25" s="1"/>
      <c r="M25" s="369"/>
      <c r="N25" s="1"/>
      <c r="O25" s="322"/>
      <c r="P25" s="132"/>
      <c r="Q25" s="133"/>
      <c r="R25" s="322"/>
    </row>
    <row r="26" spans="1:18" ht="17.100000000000001" customHeight="1">
      <c r="A26" s="113" t="s">
        <v>63</v>
      </c>
      <c r="B26" s="1">
        <f t="shared" si="3"/>
        <v>11770</v>
      </c>
      <c r="C26" s="322">
        <f t="shared" si="4"/>
        <v>0</v>
      </c>
      <c r="D26" s="1">
        <f>SUM(仙南!E17:E22)</f>
        <v>10070</v>
      </c>
      <c r="E26" s="369">
        <f>SUM(仙南!F17:F22)</f>
        <v>0</v>
      </c>
      <c r="F26" s="1">
        <f>仙南!I17+仙南!I18+仙南!I20</f>
        <v>0</v>
      </c>
      <c r="G26" s="369">
        <f>仙南!J17+仙南!J18+仙南!J20</f>
        <v>0</v>
      </c>
      <c r="H26" s="1">
        <f>SUM(仙南!M17:M21)</f>
        <v>1700</v>
      </c>
      <c r="I26" s="369">
        <f>SUM(仙南!N17:N21)</f>
        <v>0</v>
      </c>
      <c r="J26" s="1"/>
      <c r="K26" s="322"/>
      <c r="L26" s="1"/>
      <c r="M26" s="369"/>
      <c r="N26" s="1"/>
      <c r="O26" s="322"/>
      <c r="P26" s="132"/>
      <c r="Q26" s="133"/>
      <c r="R26" s="322"/>
    </row>
    <row r="27" spans="1:18" ht="17.100000000000001" customHeight="1">
      <c r="A27" s="113" t="s">
        <v>42</v>
      </c>
      <c r="B27" s="1">
        <f t="shared" si="3"/>
        <v>10520</v>
      </c>
      <c r="C27" s="322">
        <f t="shared" si="4"/>
        <v>0</v>
      </c>
      <c r="D27" s="1">
        <f>SUM(大崎!E16:E20)</f>
        <v>9220</v>
      </c>
      <c r="E27" s="369">
        <f>SUM(大崎!F16:F20)</f>
        <v>0</v>
      </c>
      <c r="F27" s="1">
        <f>大崎!I16+大崎!I17+大崎!I18</f>
        <v>0</v>
      </c>
      <c r="G27" s="369">
        <f>大崎!J16+大崎!J17+大崎!J18</f>
        <v>0</v>
      </c>
      <c r="H27" s="1">
        <f>SUM(大崎!M16:M20)</f>
        <v>1300</v>
      </c>
      <c r="I27" s="369">
        <f>SUM(大崎!N16:N20)</f>
        <v>0</v>
      </c>
      <c r="J27" s="1"/>
      <c r="K27" s="322"/>
      <c r="L27" s="1">
        <f>SUM(大崎!U16:U20)</f>
        <v>0</v>
      </c>
      <c r="M27" s="369">
        <f>SUM(大崎!V16:V20)</f>
        <v>0</v>
      </c>
      <c r="N27" s="1"/>
      <c r="O27" s="322"/>
      <c r="P27" s="132"/>
      <c r="Q27" s="133"/>
      <c r="R27" s="322"/>
    </row>
    <row r="28" spans="1:18" ht="17.100000000000001" customHeight="1">
      <c r="A28" s="113" t="s">
        <v>47</v>
      </c>
      <c r="B28" s="1">
        <f t="shared" si="3"/>
        <v>8550</v>
      </c>
      <c r="C28" s="322">
        <f t="shared" si="4"/>
        <v>0</v>
      </c>
      <c r="D28" s="1">
        <f>SUM(大崎!E21:E23)</f>
        <v>8200</v>
      </c>
      <c r="E28" s="369">
        <f>SUM(大崎!F21:F23)</f>
        <v>0</v>
      </c>
      <c r="F28" s="1">
        <f>SUM(大崎!I21:I23)</f>
        <v>0</v>
      </c>
      <c r="G28" s="369">
        <f>大崎!J21</f>
        <v>0</v>
      </c>
      <c r="H28" s="1">
        <f>大崎!M21</f>
        <v>350</v>
      </c>
      <c r="I28" s="369">
        <f>大崎!N21</f>
        <v>0</v>
      </c>
      <c r="J28" s="1"/>
      <c r="K28" s="322"/>
      <c r="L28" s="1"/>
      <c r="M28" s="369"/>
      <c r="N28" s="1"/>
      <c r="O28" s="322"/>
      <c r="P28" s="132"/>
      <c r="Q28" s="133"/>
      <c r="R28" s="322"/>
    </row>
    <row r="29" spans="1:18" ht="17.100000000000001" customHeight="1">
      <c r="A29" s="113" t="s">
        <v>36</v>
      </c>
      <c r="B29" s="1">
        <f t="shared" si="3"/>
        <v>2000</v>
      </c>
      <c r="C29" s="322">
        <f t="shared" si="4"/>
        <v>0</v>
      </c>
      <c r="D29" s="1">
        <f>石巻!E25</f>
        <v>1750</v>
      </c>
      <c r="E29" s="369">
        <f>石巻!F25</f>
        <v>0</v>
      </c>
      <c r="F29" s="1"/>
      <c r="G29" s="369"/>
      <c r="H29" s="1">
        <f>石巻!M25</f>
        <v>250</v>
      </c>
      <c r="I29" s="369">
        <f>石巻!N25</f>
        <v>0</v>
      </c>
      <c r="J29" s="1"/>
      <c r="K29" s="322"/>
      <c r="L29" s="1"/>
      <c r="M29" s="369"/>
      <c r="N29" s="1"/>
      <c r="O29" s="322"/>
      <c r="P29" s="132"/>
      <c r="Q29" s="133"/>
      <c r="R29" s="322"/>
    </row>
    <row r="30" spans="1:18" ht="17.100000000000001" customHeight="1">
      <c r="A30" s="113" t="s">
        <v>8</v>
      </c>
      <c r="B30" s="1">
        <f t="shared" si="3"/>
        <v>1700</v>
      </c>
      <c r="C30" s="322">
        <f t="shared" si="4"/>
        <v>0</v>
      </c>
      <c r="D30" s="1">
        <f>SUM(気仙沼!E11)</f>
        <v>1700</v>
      </c>
      <c r="E30" s="369">
        <f>SUM(気仙沼!F11)</f>
        <v>0</v>
      </c>
      <c r="F30" s="1"/>
      <c r="G30" s="369"/>
      <c r="H30" s="1"/>
      <c r="I30" s="369"/>
      <c r="J30" s="1"/>
      <c r="K30" s="322"/>
      <c r="L30" s="1"/>
      <c r="M30" s="369"/>
      <c r="N30" s="1"/>
      <c r="O30" s="322"/>
      <c r="P30" s="132"/>
      <c r="Q30" s="133"/>
      <c r="R30" s="322"/>
    </row>
    <row r="31" spans="1:18" ht="17.100000000000001" customHeight="1">
      <c r="A31" s="125" t="s">
        <v>98</v>
      </c>
      <c r="B31" s="23">
        <f>SUM(B21:B22,B24:B30)</f>
        <v>81220</v>
      </c>
      <c r="C31" s="324">
        <f>SUM(C21:C30)</f>
        <v>0</v>
      </c>
      <c r="D31" s="23">
        <f>SUM(D21:D22,D24:D30)</f>
        <v>71820</v>
      </c>
      <c r="E31" s="324">
        <f>SUM(E21:E30)</f>
        <v>0</v>
      </c>
      <c r="F31" s="23">
        <f>SUM(F21:F22,F24:F30)</f>
        <v>700</v>
      </c>
      <c r="G31" s="324">
        <f>SUM(G21:G30)</f>
        <v>0</v>
      </c>
      <c r="H31" s="23">
        <f>SUM(H21:H22,H24:H30)</f>
        <v>8700</v>
      </c>
      <c r="I31" s="324">
        <f>SUM(I21:I30)</f>
        <v>0</v>
      </c>
      <c r="J31" s="23">
        <f>SUM(J21:J22,J24:J30)</f>
        <v>0</v>
      </c>
      <c r="K31" s="324">
        <f>SUM(K21:K30)</f>
        <v>0</v>
      </c>
      <c r="L31" s="23">
        <f>SUM(L21:L22,L24:L30)</f>
        <v>0</v>
      </c>
      <c r="M31" s="324">
        <f>SUM(M21:M30)</f>
        <v>0</v>
      </c>
      <c r="N31" s="23"/>
      <c r="O31" s="324"/>
      <c r="P31" s="136"/>
      <c r="Q31" s="137"/>
      <c r="R31" s="324"/>
    </row>
    <row r="32" spans="1:18" ht="3" customHeight="1">
      <c r="A32" s="107"/>
      <c r="B32" s="108"/>
      <c r="C32" s="325"/>
      <c r="D32" s="108"/>
      <c r="E32" s="325"/>
      <c r="F32" s="108"/>
      <c r="G32" s="325"/>
      <c r="H32" s="108"/>
      <c r="I32" s="325"/>
      <c r="J32" s="108"/>
      <c r="K32" s="325"/>
      <c r="L32" s="108"/>
      <c r="M32" s="325"/>
      <c r="N32" s="108"/>
      <c r="O32" s="325"/>
      <c r="P32" s="138"/>
      <c r="Q32" s="129"/>
      <c r="R32" s="325"/>
    </row>
    <row r="33" spans="1:18" ht="17.100000000000001" customHeight="1">
      <c r="A33" s="125" t="s">
        <v>99</v>
      </c>
      <c r="B33" s="23">
        <f t="shared" ref="B33:O33" si="5">SUM(B19,B31)</f>
        <v>625840</v>
      </c>
      <c r="C33" s="324">
        <f>SUM(C19,C31)</f>
        <v>0</v>
      </c>
      <c r="D33" s="23">
        <f t="shared" si="5"/>
        <v>451470</v>
      </c>
      <c r="E33" s="324">
        <f t="shared" si="5"/>
        <v>0</v>
      </c>
      <c r="F33" s="23">
        <f t="shared" si="5"/>
        <v>54400</v>
      </c>
      <c r="G33" s="324">
        <f t="shared" si="5"/>
        <v>0</v>
      </c>
      <c r="H33" s="23">
        <f t="shared" si="5"/>
        <v>64000</v>
      </c>
      <c r="I33" s="324">
        <f t="shared" si="5"/>
        <v>0</v>
      </c>
      <c r="J33" s="23">
        <f t="shared" si="5"/>
        <v>8400</v>
      </c>
      <c r="K33" s="324">
        <f t="shared" si="5"/>
        <v>0</v>
      </c>
      <c r="L33" s="23">
        <f t="shared" si="5"/>
        <v>11100</v>
      </c>
      <c r="M33" s="324">
        <f t="shared" si="5"/>
        <v>0</v>
      </c>
      <c r="N33" s="23">
        <f t="shared" si="5"/>
        <v>3250</v>
      </c>
      <c r="O33" s="324">
        <f t="shared" si="5"/>
        <v>0</v>
      </c>
      <c r="P33" s="136"/>
      <c r="Q33" s="127">
        <f>SUM(Q19,Q31)</f>
        <v>33220</v>
      </c>
      <c r="R33" s="324">
        <f>SUM(R19,R31)</f>
        <v>0</v>
      </c>
    </row>
    <row r="34" spans="1:18" ht="17.100000000000001" customHeight="1">
      <c r="A34" s="139" t="s">
        <v>267</v>
      </c>
      <c r="B34" s="140"/>
      <c r="C34" s="141"/>
      <c r="D34" s="140"/>
      <c r="E34" s="141"/>
      <c r="F34" s="140"/>
      <c r="G34" s="141"/>
      <c r="H34" s="140"/>
      <c r="I34" s="141"/>
      <c r="J34" s="140"/>
      <c r="K34" s="141"/>
      <c r="L34" s="140"/>
      <c r="M34" s="141"/>
      <c r="N34" s="140"/>
      <c r="O34" s="142"/>
      <c r="P34" s="143"/>
      <c r="Q34" s="144"/>
      <c r="R34" s="142"/>
    </row>
    <row r="35" spans="1:18" ht="17.100000000000001" customHeight="1">
      <c r="A35" s="106" t="s">
        <v>326</v>
      </c>
      <c r="B35" s="1227" t="s">
        <v>102</v>
      </c>
      <c r="C35" s="1228"/>
      <c r="D35" s="1229" t="s">
        <v>327</v>
      </c>
      <c r="E35" s="1228"/>
      <c r="F35" s="1230"/>
      <c r="G35" s="1230"/>
      <c r="H35" s="1225"/>
      <c r="I35" s="1226"/>
      <c r="J35" s="1225"/>
      <c r="K35" s="1226"/>
      <c r="L35" s="1225"/>
      <c r="M35" s="1226"/>
      <c r="N35" s="1230"/>
      <c r="O35" s="1230"/>
      <c r="P35" s="1225"/>
      <c r="Q35" s="1230"/>
      <c r="R35" s="1226"/>
    </row>
    <row r="36" spans="1:18" ht="17.100000000000001" customHeight="1">
      <c r="A36" s="145" t="s">
        <v>266</v>
      </c>
      <c r="B36" s="146">
        <f>D36</f>
        <v>41630</v>
      </c>
      <c r="C36" s="327">
        <f>E36</f>
        <v>0</v>
      </c>
      <c r="D36" s="23">
        <f>市内近郊夕刊!T35</f>
        <v>41630</v>
      </c>
      <c r="E36" s="372">
        <f>市内近郊夕刊!V35</f>
        <v>0</v>
      </c>
      <c r="F36" s="23"/>
      <c r="G36" s="24"/>
      <c r="H36" s="23"/>
      <c r="I36" s="24"/>
      <c r="J36" s="23"/>
      <c r="K36" s="24"/>
      <c r="L36" s="23"/>
      <c r="M36" s="24"/>
      <c r="N36" s="23"/>
      <c r="O36" s="24"/>
      <c r="P36" s="128"/>
      <c r="Q36" s="129"/>
      <c r="R36" s="24"/>
    </row>
    <row r="37" spans="1:18">
      <c r="A37" s="147" t="s">
        <v>271</v>
      </c>
      <c r="B37" s="148"/>
      <c r="C37" s="148"/>
      <c r="D37" s="148"/>
      <c r="E37" s="148"/>
      <c r="F37" s="148"/>
      <c r="G37" s="148"/>
      <c r="H37" s="148"/>
      <c r="I37" s="148"/>
      <c r="J37" s="148"/>
      <c r="K37" s="148"/>
      <c r="L37" s="148"/>
      <c r="M37" s="149"/>
      <c r="N37" s="148"/>
      <c r="O37" s="41"/>
      <c r="P37" s="41"/>
      <c r="Q37" s="1269"/>
      <c r="R37" s="1269"/>
    </row>
    <row r="38" spans="1:18">
      <c r="A38" s="150" t="s">
        <v>115</v>
      </c>
      <c r="B38" s="68"/>
      <c r="C38" s="68"/>
      <c r="D38" s="68"/>
      <c r="E38" s="68"/>
      <c r="F38" s="68"/>
      <c r="G38" s="68"/>
      <c r="H38" s="68"/>
      <c r="I38" s="68"/>
      <c r="J38" s="68"/>
      <c r="K38" s="68"/>
      <c r="L38" s="68"/>
      <c r="N38" s="68"/>
      <c r="R38" s="47"/>
    </row>
    <row r="39" spans="1:18">
      <c r="A39" s="42" t="s">
        <v>558</v>
      </c>
    </row>
    <row r="40" spans="1:18">
      <c r="A40" s="42" t="s">
        <v>559</v>
      </c>
      <c r="O40" s="1245" t="s">
        <v>505</v>
      </c>
      <c r="P40" s="1245"/>
      <c r="Q40" s="1245"/>
    </row>
    <row r="41" spans="1:18">
      <c r="A41" s="42" t="s">
        <v>607</v>
      </c>
      <c r="O41" s="1245"/>
      <c r="P41" s="1245"/>
      <c r="Q41" s="1245"/>
    </row>
    <row r="42" spans="1:18">
      <c r="A42" s="42" t="s">
        <v>608</v>
      </c>
      <c r="O42" s="618" t="s">
        <v>506</v>
      </c>
      <c r="P42" s="619"/>
      <c r="Q42" s="619"/>
    </row>
  </sheetData>
  <mergeCells count="29">
    <mergeCell ref="O40:Q41"/>
    <mergeCell ref="J1:K1"/>
    <mergeCell ref="M2:O3"/>
    <mergeCell ref="P4:R4"/>
    <mergeCell ref="P2:R3"/>
    <mergeCell ref="P1:R1"/>
    <mergeCell ref="M1:O1"/>
    <mergeCell ref="L4:M4"/>
    <mergeCell ref="N4:O4"/>
    <mergeCell ref="I2:K3"/>
    <mergeCell ref="L2:L3"/>
    <mergeCell ref="Q37:R37"/>
    <mergeCell ref="L35:M35"/>
    <mergeCell ref="N35:O35"/>
    <mergeCell ref="P35:R35"/>
    <mergeCell ref="J4:K4"/>
    <mergeCell ref="C1:E1"/>
    <mergeCell ref="B2:E3"/>
    <mergeCell ref="F1:H1"/>
    <mergeCell ref="F2:H3"/>
    <mergeCell ref="B4:C4"/>
    <mergeCell ref="F4:G4"/>
    <mergeCell ref="H4:I4"/>
    <mergeCell ref="D4:E4"/>
    <mergeCell ref="J35:K35"/>
    <mergeCell ref="B35:C35"/>
    <mergeCell ref="D35:E35"/>
    <mergeCell ref="F35:G35"/>
    <mergeCell ref="H35:I35"/>
  </mergeCells>
  <phoneticPr fontId="3"/>
  <conditionalFormatting sqref="E5:E34 C36 G34:I34 M36 O36 O5:O19 R5:R19 K5:K19 K21:K33 G5:G33 O33 M33 M5:M19 M21:M31 O21:O31 R21:R31 R33 R36 K36 I36 G36 E36 C5:C34">
    <cfRule type="expression" dxfId="73" priority="1" stopIfTrue="1">
      <formula>B5&lt;C5</formula>
    </cfRule>
  </conditionalFormatting>
  <conditionalFormatting sqref="I5:I14">
    <cfRule type="expression" dxfId="72" priority="8" stopIfTrue="1">
      <formula>H5&lt;I5</formula>
    </cfRule>
  </conditionalFormatting>
  <printOptions horizontalCentered="1"/>
  <pageMargins left="0.39370078740157483" right="0" top="0.39370078740157483" bottom="0" header="0.51181102362204722" footer="0.19685039370078741"/>
  <pageSetup paperSize="9" scale="1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Z37"/>
  <sheetViews>
    <sheetView showGridLines="0" showZeros="0" tabSelected="1" zoomScaleNormal="100" zoomScaleSheetLayoutView="85" workbookViewId="0">
      <selection activeCell="G28" sqref="G28"/>
    </sheetView>
  </sheetViews>
  <sheetFormatPr defaultRowHeight="13.5"/>
  <cols>
    <col min="1" max="1" width="3.375" style="32" customWidth="1"/>
    <col min="2" max="2" width="2.75" style="32" customWidth="1"/>
    <col min="3" max="3" width="9.375" style="32" customWidth="1"/>
    <col min="4" max="4" width="1.625" style="32" customWidth="1"/>
    <col min="5" max="5" width="6.25" style="32" customWidth="1"/>
    <col min="6" max="6" width="9.875" style="32" customWidth="1"/>
    <col min="7" max="7" width="8.875" style="32" customWidth="1"/>
    <col min="8" max="8" width="5.125" style="32" customWidth="1"/>
    <col min="9" max="9" width="0.875" style="32" customWidth="1"/>
    <col min="10" max="10" width="2.75" style="32" customWidth="1"/>
    <col min="11" max="11" width="9.375" style="32" customWidth="1"/>
    <col min="12" max="12" width="1.625" style="32" customWidth="1"/>
    <col min="13" max="13" width="6.25" style="32" customWidth="1"/>
    <col min="14" max="14" width="9.875" style="32" customWidth="1"/>
    <col min="15" max="15" width="8.875" style="32" customWidth="1"/>
    <col min="16" max="16" width="5.125" style="32" customWidth="1"/>
    <col min="17" max="17" width="0.875" style="32" customWidth="1"/>
    <col min="18" max="18" width="3.25" style="32" customWidth="1"/>
    <col min="19" max="19" width="9.375" style="32" customWidth="1"/>
    <col min="20" max="20" width="1.625" style="32" customWidth="1"/>
    <col min="21" max="21" width="6.25" style="32" customWidth="1"/>
    <col min="22" max="22" width="9.875" style="32" customWidth="1"/>
    <col min="23" max="23" width="8.875" style="32" customWidth="1"/>
    <col min="24" max="24" width="5.125" style="32" customWidth="1"/>
    <col min="25" max="25" width="0.875" style="68" customWidth="1"/>
    <col min="26" max="26" width="3.625" style="68" customWidth="1"/>
    <col min="27" max="16384" width="9" style="68"/>
  </cols>
  <sheetData>
    <row r="1" spans="1:26" s="382" customFormat="1" ht="17.100000000000001" customHeight="1">
      <c r="A1" s="1270" t="s">
        <v>692</v>
      </c>
      <c r="B1" s="1270"/>
      <c r="C1" s="380" t="s">
        <v>457</v>
      </c>
      <c r="D1" s="1328"/>
      <c r="E1" s="1328"/>
      <c r="F1" s="1329"/>
      <c r="G1" s="1271" t="s">
        <v>458</v>
      </c>
      <c r="H1" s="1271"/>
      <c r="I1" s="1271"/>
      <c r="J1" s="1271"/>
      <c r="K1" s="1271"/>
      <c r="L1" s="1334" t="s">
        <v>459</v>
      </c>
      <c r="M1" s="1335"/>
      <c r="N1" s="402"/>
      <c r="O1" s="381" t="s">
        <v>460</v>
      </c>
      <c r="P1" s="1334" t="s">
        <v>461</v>
      </c>
      <c r="Q1" s="1346"/>
      <c r="R1" s="1349">
        <f>SUM(R3+市内朝・読・毎!R3+市内日・産!R3+近郊!S3+仙南!S3+大崎!S3+石巻!S3+栗原!S3+気仙沼!S3)</f>
        <v>0</v>
      </c>
      <c r="S1" s="1350"/>
      <c r="T1" s="1351"/>
      <c r="U1" s="1342" t="s">
        <v>114</v>
      </c>
      <c r="V1" s="1343"/>
      <c r="W1" s="1353" t="s">
        <v>117</v>
      </c>
      <c r="X1" s="1354"/>
    </row>
    <row r="2" spans="1:26" s="385" customFormat="1" ht="16.5" customHeight="1">
      <c r="A2" s="523">
        <v>43862</v>
      </c>
      <c r="B2" s="302" t="s">
        <v>355</v>
      </c>
      <c r="C2" s="1338"/>
      <c r="D2" s="1332"/>
      <c r="E2" s="1332"/>
      <c r="F2" s="1332"/>
      <c r="G2" s="1332"/>
      <c r="H2" s="1332"/>
      <c r="I2" s="1332"/>
      <c r="J2" s="1332"/>
      <c r="K2" s="1332"/>
      <c r="L2" s="1336"/>
      <c r="M2" s="1336"/>
      <c r="N2" s="1336"/>
      <c r="O2" s="1330"/>
      <c r="P2" s="1347"/>
      <c r="Q2" s="1348"/>
      <c r="R2" s="1319"/>
      <c r="S2" s="1319"/>
      <c r="T2" s="1352"/>
      <c r="U2" s="1275"/>
      <c r="V2" s="1276"/>
      <c r="W2" s="1277"/>
      <c r="X2" s="1277"/>
      <c r="Y2" s="383"/>
      <c r="Z2" s="384"/>
    </row>
    <row r="3" spans="1:26" s="385" customFormat="1" ht="20.25" customHeight="1">
      <c r="A3" s="1313" t="s">
        <v>148</v>
      </c>
      <c r="B3" s="1272"/>
      <c r="C3" s="1339"/>
      <c r="D3" s="1340"/>
      <c r="E3" s="1340"/>
      <c r="F3" s="1340"/>
      <c r="G3" s="1333"/>
      <c r="H3" s="1333"/>
      <c r="I3" s="1333"/>
      <c r="J3" s="1333"/>
      <c r="K3" s="1333"/>
      <c r="L3" s="1337"/>
      <c r="M3" s="1337"/>
      <c r="N3" s="1337"/>
      <c r="O3" s="1331"/>
      <c r="P3" s="1344" t="s">
        <v>103</v>
      </c>
      <c r="Q3" s="1345"/>
      <c r="R3" s="1307">
        <f>V20+V30</f>
        <v>0</v>
      </c>
      <c r="S3" s="1308"/>
      <c r="T3" s="1308"/>
      <c r="U3" s="1271" t="s">
        <v>462</v>
      </c>
      <c r="V3" s="1284"/>
      <c r="W3" s="1284"/>
      <c r="X3" s="1285"/>
      <c r="Y3" s="383"/>
      <c r="Z3" s="383"/>
    </row>
    <row r="4" spans="1:26" s="385" customFormat="1" ht="16.5" customHeight="1">
      <c r="A4" s="1272" t="s">
        <v>207</v>
      </c>
      <c r="B4" s="1272"/>
      <c r="C4" s="394" t="s">
        <v>274</v>
      </c>
      <c r="D4" s="1309"/>
      <c r="E4" s="1310"/>
      <c r="F4" s="1310"/>
      <c r="G4" s="1311"/>
      <c r="H4" s="1311"/>
      <c r="I4" s="1311"/>
      <c r="J4" s="1311"/>
      <c r="K4" s="1312"/>
      <c r="L4" s="1316" t="s">
        <v>118</v>
      </c>
      <c r="M4" s="1317"/>
      <c r="N4" s="1318"/>
      <c r="O4" s="1319"/>
      <c r="P4" s="1320"/>
      <c r="Q4" s="1314" t="s">
        <v>353</v>
      </c>
      <c r="R4" s="1315"/>
      <c r="S4" s="1315"/>
      <c r="T4" s="1315"/>
      <c r="U4" s="1278"/>
      <c r="V4" s="1279"/>
      <c r="W4" s="1279"/>
      <c r="X4" s="1280"/>
      <c r="Y4" s="383"/>
      <c r="Z4" s="386">
        <v>1</v>
      </c>
    </row>
    <row r="5" spans="1:26" s="385" customFormat="1" ht="16.5" customHeight="1">
      <c r="A5" s="28" t="s">
        <v>220</v>
      </c>
      <c r="B5" s="29"/>
      <c r="C5" s="387" t="s">
        <v>346</v>
      </c>
      <c r="D5" s="1293"/>
      <c r="E5" s="1294"/>
      <c r="F5" s="1295"/>
      <c r="G5" s="388" t="s">
        <v>360</v>
      </c>
      <c r="H5" s="1294"/>
      <c r="I5" s="1294"/>
      <c r="J5" s="1294"/>
      <c r="K5" s="1296"/>
      <c r="L5" s="1301" t="s">
        <v>119</v>
      </c>
      <c r="M5" s="1302"/>
      <c r="N5" s="1325"/>
      <c r="O5" s="1326"/>
      <c r="P5" s="1327"/>
      <c r="Q5" s="1323"/>
      <c r="R5" s="1324"/>
      <c r="S5" s="1324"/>
      <c r="T5" s="1324"/>
      <c r="U5" s="1281"/>
      <c r="V5" s="1282"/>
      <c r="W5" s="1282"/>
      <c r="X5" s="1283"/>
      <c r="Y5" s="382"/>
      <c r="Z5" s="183"/>
    </row>
    <row r="6" spans="1:26" s="32" customFormat="1" ht="17.100000000000001" customHeight="1">
      <c r="A6" s="1303" t="s">
        <v>464</v>
      </c>
      <c r="B6" s="615" t="s">
        <v>425</v>
      </c>
      <c r="C6" s="222" t="s">
        <v>120</v>
      </c>
      <c r="D6" s="1286" t="s">
        <v>302</v>
      </c>
      <c r="E6" s="1287"/>
      <c r="F6" s="342" t="s">
        <v>122</v>
      </c>
      <c r="G6" s="100"/>
      <c r="H6" s="250" t="s">
        <v>123</v>
      </c>
      <c r="I6" s="16"/>
      <c r="J6" s="223" t="s">
        <v>425</v>
      </c>
      <c r="K6" s="222" t="s">
        <v>120</v>
      </c>
      <c r="L6" s="1305" t="s">
        <v>302</v>
      </c>
      <c r="M6" s="1306"/>
      <c r="N6" s="342" t="s">
        <v>122</v>
      </c>
      <c r="O6" s="281"/>
      <c r="P6" s="250" t="s">
        <v>123</v>
      </c>
      <c r="Q6" s="293"/>
      <c r="R6" s="222" t="s">
        <v>425</v>
      </c>
      <c r="S6" s="223" t="s">
        <v>120</v>
      </c>
      <c r="T6" s="1286" t="s">
        <v>302</v>
      </c>
      <c r="U6" s="1287"/>
      <c r="V6" s="342" t="s">
        <v>122</v>
      </c>
      <c r="W6" s="281"/>
      <c r="X6" s="250" t="s">
        <v>123</v>
      </c>
      <c r="Y6" s="80"/>
      <c r="Z6" s="1273" t="s">
        <v>295</v>
      </c>
    </row>
    <row r="7" spans="1:26" s="32" customFormat="1" ht="18" customHeight="1">
      <c r="A7" s="1304"/>
      <c r="B7" s="229">
        <v>1</v>
      </c>
      <c r="C7" s="744" t="s">
        <v>153</v>
      </c>
      <c r="D7" s="298"/>
      <c r="E7" s="745">
        <v>2300</v>
      </c>
      <c r="F7" s="554"/>
      <c r="G7" s="751"/>
      <c r="H7" s="225" t="s">
        <v>154</v>
      </c>
      <c r="I7" s="2"/>
      <c r="J7" s="555">
        <v>15</v>
      </c>
      <c r="K7" s="746" t="s">
        <v>323</v>
      </c>
      <c r="L7" s="298" t="s">
        <v>125</v>
      </c>
      <c r="M7" s="745">
        <v>3200</v>
      </c>
      <c r="N7" s="557"/>
      <c r="O7" s="752"/>
      <c r="P7" s="503" t="s">
        <v>156</v>
      </c>
      <c r="Q7" s="294"/>
      <c r="R7" s="240">
        <v>29</v>
      </c>
      <c r="S7" s="318" t="s">
        <v>128</v>
      </c>
      <c r="T7" s="298" t="s">
        <v>125</v>
      </c>
      <c r="U7" s="745">
        <v>3950</v>
      </c>
      <c r="V7" s="557"/>
      <c r="W7" s="754"/>
      <c r="X7" s="225" t="s">
        <v>171</v>
      </c>
      <c r="Y7" s="68"/>
      <c r="Z7" s="1274"/>
    </row>
    <row r="8" spans="1:26" s="32" customFormat="1" ht="18" customHeight="1">
      <c r="A8" s="1304"/>
      <c r="B8" s="229">
        <v>2</v>
      </c>
      <c r="C8" s="744" t="s">
        <v>275</v>
      </c>
      <c r="D8" s="298" t="s">
        <v>125</v>
      </c>
      <c r="E8" s="745">
        <v>3800</v>
      </c>
      <c r="F8" s="554"/>
      <c r="G8" s="752"/>
      <c r="H8" s="225" t="s">
        <v>154</v>
      </c>
      <c r="I8" s="6"/>
      <c r="J8" s="555">
        <v>16</v>
      </c>
      <c r="K8" s="746" t="s">
        <v>139</v>
      </c>
      <c r="L8" s="298" t="s">
        <v>125</v>
      </c>
      <c r="M8" s="745">
        <v>3500</v>
      </c>
      <c r="N8" s="557"/>
      <c r="O8" s="752"/>
      <c r="P8" s="503" t="s">
        <v>156</v>
      </c>
      <c r="Q8" s="558"/>
      <c r="R8" s="240">
        <v>30</v>
      </c>
      <c r="S8" s="318" t="s">
        <v>282</v>
      </c>
      <c r="T8" s="298" t="s">
        <v>125</v>
      </c>
      <c r="U8" s="745">
        <v>3900</v>
      </c>
      <c r="V8" s="557"/>
      <c r="W8" s="754"/>
      <c r="X8" s="225" t="s">
        <v>171</v>
      </c>
      <c r="Y8" s="68"/>
      <c r="Z8" s="1274"/>
    </row>
    <row r="9" spans="1:26" s="32" customFormat="1" ht="18" customHeight="1">
      <c r="A9" s="1304"/>
      <c r="B9" s="229">
        <v>3</v>
      </c>
      <c r="C9" s="744" t="s">
        <v>276</v>
      </c>
      <c r="D9" s="298"/>
      <c r="E9" s="745">
        <v>4050</v>
      </c>
      <c r="F9" s="554"/>
      <c r="G9" s="752"/>
      <c r="H9" s="225" t="s">
        <v>154</v>
      </c>
      <c r="I9" s="6"/>
      <c r="J9" s="555">
        <v>17</v>
      </c>
      <c r="K9" s="746" t="s">
        <v>426</v>
      </c>
      <c r="L9" s="298" t="s">
        <v>125</v>
      </c>
      <c r="M9" s="745">
        <v>4100</v>
      </c>
      <c r="N9" s="557"/>
      <c r="O9" s="752"/>
      <c r="P9" s="503" t="s">
        <v>349</v>
      </c>
      <c r="Q9" s="558"/>
      <c r="R9" s="240">
        <v>31</v>
      </c>
      <c r="S9" s="318" t="s">
        <v>322</v>
      </c>
      <c r="T9" s="298" t="s">
        <v>125</v>
      </c>
      <c r="U9" s="745">
        <v>2000</v>
      </c>
      <c r="V9" s="557"/>
      <c r="W9" s="754"/>
      <c r="X9" s="225" t="s">
        <v>171</v>
      </c>
      <c r="Y9" s="68"/>
      <c r="Z9" s="1274"/>
    </row>
    <row r="10" spans="1:26" s="32" customFormat="1" ht="18" customHeight="1">
      <c r="A10" s="1304"/>
      <c r="B10" s="229">
        <v>4</v>
      </c>
      <c r="C10" s="744" t="s">
        <v>289</v>
      </c>
      <c r="D10" s="298"/>
      <c r="E10" s="745">
        <v>3200</v>
      </c>
      <c r="F10" s="554"/>
      <c r="G10" s="752"/>
      <c r="H10" s="225" t="s">
        <v>154</v>
      </c>
      <c r="I10" s="6"/>
      <c r="J10" s="555">
        <v>18</v>
      </c>
      <c r="K10" s="746" t="s">
        <v>170</v>
      </c>
      <c r="L10" s="298" t="s">
        <v>125</v>
      </c>
      <c r="M10" s="745">
        <v>3000</v>
      </c>
      <c r="N10" s="557"/>
      <c r="O10" s="752"/>
      <c r="P10" s="503" t="s">
        <v>154</v>
      </c>
      <c r="Q10" s="558"/>
      <c r="R10" s="240">
        <v>32</v>
      </c>
      <c r="S10" s="318" t="s">
        <v>129</v>
      </c>
      <c r="T10" s="298" t="s">
        <v>125</v>
      </c>
      <c r="U10" s="745">
        <v>4000</v>
      </c>
      <c r="V10" s="557"/>
      <c r="W10" s="754"/>
      <c r="X10" s="225" t="s">
        <v>171</v>
      </c>
      <c r="Y10" s="30"/>
      <c r="Z10" s="1274"/>
    </row>
    <row r="11" spans="1:26" s="32" customFormat="1" ht="18" customHeight="1">
      <c r="A11" s="1304"/>
      <c r="B11" s="229">
        <v>5</v>
      </c>
      <c r="C11" s="744" t="s">
        <v>290</v>
      </c>
      <c r="D11" s="298"/>
      <c r="E11" s="745">
        <v>4000</v>
      </c>
      <c r="F11" s="554"/>
      <c r="G11" s="752"/>
      <c r="H11" s="225" t="s">
        <v>154</v>
      </c>
      <c r="I11" s="6"/>
      <c r="J11" s="555">
        <v>19</v>
      </c>
      <c r="K11" s="746" t="s">
        <v>161</v>
      </c>
      <c r="L11" s="298" t="s">
        <v>125</v>
      </c>
      <c r="M11" s="745">
        <v>6050</v>
      </c>
      <c r="N11" s="557"/>
      <c r="O11" s="752"/>
      <c r="P11" s="503" t="s">
        <v>681</v>
      </c>
      <c r="Q11" s="558"/>
      <c r="R11" s="240">
        <v>33</v>
      </c>
      <c r="S11" s="731" t="s">
        <v>664</v>
      </c>
      <c r="T11" s="298"/>
      <c r="U11" s="745"/>
      <c r="V11" s="557"/>
      <c r="W11" s="754"/>
      <c r="X11" s="225"/>
      <c r="Y11" s="559"/>
      <c r="Z11" s="1274"/>
    </row>
    <row r="12" spans="1:26" s="32" customFormat="1" ht="18" customHeight="1">
      <c r="A12" s="1304"/>
      <c r="B12" s="229">
        <v>6</v>
      </c>
      <c r="C12" s="744" t="s">
        <v>277</v>
      </c>
      <c r="D12" s="298"/>
      <c r="E12" s="745">
        <v>4500</v>
      </c>
      <c r="F12" s="554"/>
      <c r="G12" s="752"/>
      <c r="H12" s="225" t="s">
        <v>154</v>
      </c>
      <c r="I12" s="6"/>
      <c r="J12" s="555">
        <v>20</v>
      </c>
      <c r="K12" s="731" t="s">
        <v>640</v>
      </c>
      <c r="L12" s="54"/>
      <c r="M12" s="563"/>
      <c r="N12" s="557"/>
      <c r="O12" s="753"/>
      <c r="P12" s="503"/>
      <c r="Q12" s="558"/>
      <c r="R12" s="240">
        <v>34</v>
      </c>
      <c r="S12" s="318" t="s">
        <v>665</v>
      </c>
      <c r="T12" s="298" t="s">
        <v>125</v>
      </c>
      <c r="U12" s="745">
        <v>4450</v>
      </c>
      <c r="V12" s="557"/>
      <c r="W12" s="754"/>
      <c r="X12" s="225" t="s">
        <v>171</v>
      </c>
      <c r="Y12" s="68"/>
      <c r="Z12" s="1274"/>
    </row>
    <row r="13" spans="1:26" s="32" customFormat="1" ht="18" customHeight="1">
      <c r="A13" s="1304"/>
      <c r="B13" s="229">
        <v>7</v>
      </c>
      <c r="C13" s="744" t="s">
        <v>278</v>
      </c>
      <c r="D13" s="298" t="s">
        <v>125</v>
      </c>
      <c r="E13" s="745">
        <v>5300</v>
      </c>
      <c r="F13" s="554"/>
      <c r="G13" s="752"/>
      <c r="H13" s="225" t="s">
        <v>348</v>
      </c>
      <c r="I13" s="6"/>
      <c r="J13" s="555">
        <v>21</v>
      </c>
      <c r="K13" s="746" t="s">
        <v>239</v>
      </c>
      <c r="L13" s="298" t="s">
        <v>125</v>
      </c>
      <c r="M13" s="745">
        <v>5600</v>
      </c>
      <c r="N13" s="557"/>
      <c r="O13" s="752"/>
      <c r="P13" s="225" t="s">
        <v>375</v>
      </c>
      <c r="Q13" s="558"/>
      <c r="R13" s="240">
        <v>35</v>
      </c>
      <c r="S13" s="318" t="s">
        <v>427</v>
      </c>
      <c r="T13" s="298" t="s">
        <v>125</v>
      </c>
      <c r="U13" s="745">
        <v>4200</v>
      </c>
      <c r="V13" s="557"/>
      <c r="W13" s="754"/>
      <c r="X13" s="225" t="s">
        <v>175</v>
      </c>
      <c r="Y13" s="68"/>
      <c r="Z13" s="1274"/>
    </row>
    <row r="14" spans="1:26" s="32" customFormat="1" ht="18" customHeight="1">
      <c r="A14" s="1304"/>
      <c r="B14" s="229">
        <v>8</v>
      </c>
      <c r="C14" s="744" t="s">
        <v>291</v>
      </c>
      <c r="D14" s="1027" t="s">
        <v>612</v>
      </c>
      <c r="E14" s="745"/>
      <c r="F14" s="557"/>
      <c r="G14" s="752"/>
      <c r="H14" s="225"/>
      <c r="I14" s="6"/>
      <c r="J14" s="1100">
        <v>22</v>
      </c>
      <c r="K14" s="1101" t="s">
        <v>140</v>
      </c>
      <c r="L14" s="1102"/>
      <c r="M14" s="1103">
        <v>4050</v>
      </c>
      <c r="N14" s="1104"/>
      <c r="O14" s="1105"/>
      <c r="P14" s="1106" t="s">
        <v>176</v>
      </c>
      <c r="Q14" s="1107"/>
      <c r="R14" s="1108">
        <v>36</v>
      </c>
      <c r="S14" s="1109" t="s">
        <v>428</v>
      </c>
      <c r="T14" s="1110" t="s">
        <v>125</v>
      </c>
      <c r="U14" s="1103">
        <v>6500</v>
      </c>
      <c r="V14" s="1104"/>
      <c r="W14" s="1105"/>
      <c r="X14" s="1111" t="s">
        <v>159</v>
      </c>
      <c r="Y14" s="68"/>
      <c r="Z14" s="1274"/>
    </row>
    <row r="15" spans="1:26" s="32" customFormat="1" ht="18" customHeight="1">
      <c r="A15" s="1304"/>
      <c r="B15" s="229">
        <v>9</v>
      </c>
      <c r="C15" s="744" t="s">
        <v>279</v>
      </c>
      <c r="D15" s="298"/>
      <c r="E15" s="745">
        <v>5400</v>
      </c>
      <c r="F15" s="557"/>
      <c r="G15" s="752"/>
      <c r="H15" s="225" t="s">
        <v>173</v>
      </c>
      <c r="I15" s="6"/>
      <c r="J15" s="1100">
        <v>23</v>
      </c>
      <c r="K15" s="1101" t="s">
        <v>281</v>
      </c>
      <c r="L15" s="1110" t="s">
        <v>125</v>
      </c>
      <c r="M15" s="1103">
        <v>2650</v>
      </c>
      <c r="N15" s="1104"/>
      <c r="O15" s="1112"/>
      <c r="P15" s="1106" t="s">
        <v>176</v>
      </c>
      <c r="Q15" s="1107"/>
      <c r="R15" s="1108">
        <v>37</v>
      </c>
      <c r="S15" s="1165" t="s">
        <v>684</v>
      </c>
      <c r="T15" s="1110" t="s">
        <v>125</v>
      </c>
      <c r="U15" s="1103">
        <v>5200</v>
      </c>
      <c r="V15" s="1114"/>
      <c r="W15" s="1115"/>
      <c r="X15" s="1209" t="s">
        <v>733</v>
      </c>
      <c r="Y15" s="68"/>
      <c r="Z15" s="1274"/>
    </row>
    <row r="16" spans="1:26" s="32" customFormat="1" ht="18" customHeight="1">
      <c r="A16" s="1304"/>
      <c r="B16" s="231">
        <v>10</v>
      </c>
      <c r="C16" s="744" t="s">
        <v>280</v>
      </c>
      <c r="D16" s="1027" t="s">
        <v>599</v>
      </c>
      <c r="E16" s="745"/>
      <c r="F16" s="557"/>
      <c r="G16" s="752"/>
      <c r="H16" s="225"/>
      <c r="I16" s="6"/>
      <c r="J16" s="1100">
        <v>24</v>
      </c>
      <c r="K16" s="1101" t="s">
        <v>141</v>
      </c>
      <c r="L16" s="1102"/>
      <c r="M16" s="1103">
        <v>4650</v>
      </c>
      <c r="N16" s="1104"/>
      <c r="O16" s="1105"/>
      <c r="P16" s="1106" t="s">
        <v>173</v>
      </c>
      <c r="Q16" s="1107"/>
      <c r="R16" s="1116"/>
      <c r="S16" s="1117"/>
      <c r="T16" s="1118"/>
      <c r="U16" s="1119"/>
      <c r="V16" s="1117"/>
      <c r="W16" s="1115" t="str">
        <f>IF(V16&gt;U16,"部数ｵｰﾊﾞｰ!!","")</f>
        <v/>
      </c>
      <c r="X16" s="1115"/>
      <c r="Y16" s="68"/>
      <c r="Z16" s="1274"/>
    </row>
    <row r="17" spans="1:26" s="32" customFormat="1" ht="18" customHeight="1">
      <c r="A17" s="1304"/>
      <c r="B17" s="229">
        <v>11</v>
      </c>
      <c r="C17" s="744" t="s">
        <v>362</v>
      </c>
      <c r="D17" s="298" t="s">
        <v>125</v>
      </c>
      <c r="E17" s="745">
        <v>4300</v>
      </c>
      <c r="F17" s="557"/>
      <c r="G17" s="751"/>
      <c r="H17" s="225" t="s">
        <v>165</v>
      </c>
      <c r="I17" s="6"/>
      <c r="J17" s="1100">
        <v>25</v>
      </c>
      <c r="K17" s="1120" t="s">
        <v>127</v>
      </c>
      <c r="L17" s="1110"/>
      <c r="M17" s="1103">
        <v>5100</v>
      </c>
      <c r="N17" s="1104"/>
      <c r="O17" s="1121"/>
      <c r="P17" s="1111" t="s">
        <v>167</v>
      </c>
      <c r="Q17" s="1107"/>
      <c r="R17" s="1122"/>
      <c r="S17" s="1123"/>
      <c r="T17" s="1124"/>
      <c r="U17" s="1125"/>
      <c r="V17" s="1126"/>
      <c r="W17" s="1127" t="str">
        <f>IF(V17&gt;U17,"部数ｵｰﾊﾞｰ!!","")</f>
        <v/>
      </c>
      <c r="X17" s="1128"/>
      <c r="Y17" s="68"/>
      <c r="Z17" s="1274"/>
    </row>
    <row r="18" spans="1:26" s="32" customFormat="1" ht="18" customHeight="1">
      <c r="A18" s="1304"/>
      <c r="B18" s="229">
        <v>12</v>
      </c>
      <c r="C18" s="746" t="s">
        <v>138</v>
      </c>
      <c r="D18" s="298" t="s">
        <v>125</v>
      </c>
      <c r="E18" s="745">
        <v>2500</v>
      </c>
      <c r="F18" s="557"/>
      <c r="G18" s="752"/>
      <c r="H18" s="225" t="s">
        <v>156</v>
      </c>
      <c r="I18" s="6"/>
      <c r="J18" s="1100">
        <v>26</v>
      </c>
      <c r="K18" s="1129" t="s">
        <v>635</v>
      </c>
      <c r="L18" s="1130"/>
      <c r="M18" s="1131"/>
      <c r="N18" s="1104"/>
      <c r="O18" s="1132"/>
      <c r="P18" s="1111"/>
      <c r="Q18" s="1107"/>
      <c r="R18" s="1122"/>
      <c r="S18" s="1123"/>
      <c r="T18" s="1124"/>
      <c r="U18" s="1125"/>
      <c r="V18" s="1126"/>
      <c r="W18" s="1133" t="str">
        <f>IF(V18&gt;U18,"部数ｵｰﾊﾞｰ!!","")</f>
        <v/>
      </c>
      <c r="X18" s="1128"/>
      <c r="Y18" s="68"/>
      <c r="Z18" s="1274"/>
    </row>
    <row r="19" spans="1:26" s="32" customFormat="1" ht="18" customHeight="1">
      <c r="A19" s="1304"/>
      <c r="B19" s="232">
        <v>13</v>
      </c>
      <c r="C19" s="731" t="s">
        <v>588</v>
      </c>
      <c r="D19" s="54"/>
      <c r="E19" s="563"/>
      <c r="F19" s="557"/>
      <c r="G19" s="753"/>
      <c r="H19" s="494"/>
      <c r="I19" s="6"/>
      <c r="J19" s="1134">
        <v>27</v>
      </c>
      <c r="K19" s="1135" t="s">
        <v>286</v>
      </c>
      <c r="L19" s="1136"/>
      <c r="M19" s="1137">
        <v>6050</v>
      </c>
      <c r="N19" s="1104"/>
      <c r="O19" s="1138"/>
      <c r="P19" s="1139" t="s">
        <v>175</v>
      </c>
      <c r="Q19" s="1107"/>
      <c r="R19" s="1108"/>
      <c r="S19" s="1123"/>
      <c r="T19" s="1124"/>
      <c r="U19" s="1125"/>
      <c r="V19" s="1126"/>
      <c r="W19" s="1133" t="str">
        <f>IF(V19&gt;U19,"部数ｵｰﾊﾞｰ!!","")</f>
        <v/>
      </c>
      <c r="X19" s="1128"/>
      <c r="Y19" s="68"/>
      <c r="Z19" s="1274"/>
    </row>
    <row r="20" spans="1:26" s="32" customFormat="1" ht="18" customHeight="1">
      <c r="A20" s="1304"/>
      <c r="B20" s="555">
        <v>14</v>
      </c>
      <c r="C20" s="746" t="s">
        <v>324</v>
      </c>
      <c r="D20" s="298" t="s">
        <v>125</v>
      </c>
      <c r="E20" s="745">
        <v>4000</v>
      </c>
      <c r="F20" s="504"/>
      <c r="G20" s="752"/>
      <c r="H20" s="503" t="s">
        <v>154</v>
      </c>
      <c r="I20" s="6"/>
      <c r="J20" s="1140">
        <v>28</v>
      </c>
      <c r="K20" s="1120" t="s">
        <v>287</v>
      </c>
      <c r="L20" s="1110" t="s">
        <v>125</v>
      </c>
      <c r="M20" s="1103">
        <v>4550</v>
      </c>
      <c r="N20" s="1114"/>
      <c r="O20" s="1141"/>
      <c r="P20" s="1111" t="s">
        <v>171</v>
      </c>
      <c r="Q20" s="1142"/>
      <c r="R20" s="1321" t="s">
        <v>131</v>
      </c>
      <c r="S20" s="1322"/>
      <c r="T20" s="1299">
        <f>SUM(E7:E20,M7:M20,U7:U20)</f>
        <v>130050</v>
      </c>
      <c r="U20" s="1300"/>
      <c r="V20" s="1143">
        <f>SUM(F7:F20,N7:N20,V7:V19)</f>
        <v>0</v>
      </c>
      <c r="W20" s="1144"/>
      <c r="X20" s="1145"/>
      <c r="Y20" s="68"/>
      <c r="Z20" s="1274"/>
    </row>
    <row r="21" spans="1:26" s="32" customFormat="1" ht="4.5" customHeight="1">
      <c r="A21" s="616"/>
      <c r="B21" s="11"/>
      <c r="C21" s="314"/>
      <c r="D21" s="150"/>
      <c r="E21" s="566"/>
      <c r="F21" s="567"/>
      <c r="G21" s="568"/>
      <c r="H21" s="14"/>
      <c r="I21" s="6"/>
      <c r="J21" s="1146"/>
      <c r="K21" s="1147"/>
      <c r="L21" s="1148"/>
      <c r="M21" s="1149"/>
      <c r="N21" s="1150"/>
      <c r="O21" s="1151"/>
      <c r="P21" s="1152"/>
      <c r="Q21" s="1107"/>
      <c r="R21" s="1153"/>
      <c r="S21" s="1154"/>
      <c r="T21" s="1153"/>
      <c r="U21" s="1155"/>
      <c r="V21" s="1156"/>
      <c r="W21" s="1151"/>
      <c r="X21" s="1157"/>
      <c r="Y21" s="68"/>
      <c r="Z21" s="1274"/>
    </row>
    <row r="22" spans="1:26" s="32" customFormat="1" ht="18" customHeight="1">
      <c r="A22" s="1290" t="s">
        <v>465</v>
      </c>
      <c r="B22" s="229">
        <v>50</v>
      </c>
      <c r="C22" s="744" t="s">
        <v>144</v>
      </c>
      <c r="D22" s="298" t="s">
        <v>125</v>
      </c>
      <c r="E22" s="745">
        <v>2950</v>
      </c>
      <c r="F22" s="574"/>
      <c r="G22" s="752"/>
      <c r="H22" s="225" t="s">
        <v>156</v>
      </c>
      <c r="I22" s="266"/>
      <c r="J22" s="1158">
        <v>60</v>
      </c>
      <c r="K22" s="1101" t="s">
        <v>143</v>
      </c>
      <c r="L22" s="1110" t="s">
        <v>125</v>
      </c>
      <c r="M22" s="1103">
        <v>1200</v>
      </c>
      <c r="N22" s="1159"/>
      <c r="O22" s="1105"/>
      <c r="P22" s="1106" t="s">
        <v>175</v>
      </c>
      <c r="Q22" s="1160"/>
      <c r="R22" s="1122">
        <v>70</v>
      </c>
      <c r="S22" s="1109" t="s">
        <v>685</v>
      </c>
      <c r="T22" s="1110" t="s">
        <v>125</v>
      </c>
      <c r="U22" s="1103">
        <v>5100</v>
      </c>
      <c r="V22" s="1104"/>
      <c r="W22" s="1105"/>
      <c r="X22" s="1111" t="s">
        <v>171</v>
      </c>
      <c r="Y22" s="68"/>
      <c r="Z22" s="1274"/>
    </row>
    <row r="23" spans="1:26" s="32" customFormat="1" ht="18" customHeight="1">
      <c r="A23" s="1291"/>
      <c r="B23" s="229">
        <v>51</v>
      </c>
      <c r="C23" s="744" t="s">
        <v>145</v>
      </c>
      <c r="D23" s="298" t="s">
        <v>125</v>
      </c>
      <c r="E23" s="745">
        <v>2350</v>
      </c>
      <c r="F23" s="557"/>
      <c r="G23" s="752"/>
      <c r="H23" s="225" t="s">
        <v>156</v>
      </c>
      <c r="I23" s="6"/>
      <c r="J23" s="1158">
        <v>61</v>
      </c>
      <c r="K23" s="1101" t="s">
        <v>284</v>
      </c>
      <c r="L23" s="1110" t="s">
        <v>125</v>
      </c>
      <c r="M23" s="1103">
        <v>6900</v>
      </c>
      <c r="N23" s="1104"/>
      <c r="O23" s="1161"/>
      <c r="P23" s="1106" t="s">
        <v>175</v>
      </c>
      <c r="Q23" s="1107"/>
      <c r="R23" s="1122">
        <v>71</v>
      </c>
      <c r="S23" s="1109" t="s">
        <v>134</v>
      </c>
      <c r="T23" s="1110" t="s">
        <v>125</v>
      </c>
      <c r="U23" s="1103">
        <v>4000</v>
      </c>
      <c r="V23" s="1104"/>
      <c r="W23" s="1105"/>
      <c r="X23" s="1111" t="s">
        <v>156</v>
      </c>
      <c r="Y23" s="68"/>
      <c r="Z23" s="1274"/>
    </row>
    <row r="24" spans="1:26" s="32" customFormat="1" ht="18" customHeight="1">
      <c r="A24" s="1291"/>
      <c r="B24" s="229">
        <v>52</v>
      </c>
      <c r="C24" s="744" t="s">
        <v>429</v>
      </c>
      <c r="D24" s="298" t="s">
        <v>125</v>
      </c>
      <c r="E24" s="745">
        <v>2750</v>
      </c>
      <c r="F24" s="557"/>
      <c r="G24" s="752"/>
      <c r="H24" s="225" t="s">
        <v>156</v>
      </c>
      <c r="I24" s="6"/>
      <c r="J24" s="1158">
        <v>62</v>
      </c>
      <c r="K24" s="1164" t="s">
        <v>686</v>
      </c>
      <c r="L24" s="1113"/>
      <c r="M24" s="1163"/>
      <c r="N24" s="1104"/>
      <c r="O24" s="1105"/>
      <c r="P24" s="1106" t="s">
        <v>171</v>
      </c>
      <c r="Q24" s="1155"/>
      <c r="R24" s="1122">
        <v>72</v>
      </c>
      <c r="S24" s="1109" t="s">
        <v>135</v>
      </c>
      <c r="T24" s="1110" t="s">
        <v>125</v>
      </c>
      <c r="U24" s="1103">
        <v>1800</v>
      </c>
      <c r="V24" s="1104"/>
      <c r="W24" s="1105"/>
      <c r="X24" s="1111" t="s">
        <v>156</v>
      </c>
      <c r="Y24" s="68"/>
      <c r="Z24" s="1274"/>
    </row>
    <row r="25" spans="1:26" s="32" customFormat="1" ht="18" customHeight="1">
      <c r="A25" s="1291"/>
      <c r="B25" s="229">
        <v>53</v>
      </c>
      <c r="C25" s="744" t="s">
        <v>683</v>
      </c>
      <c r="D25" s="298" t="s">
        <v>125</v>
      </c>
      <c r="E25" s="745">
        <v>3500</v>
      </c>
      <c r="F25" s="557"/>
      <c r="G25" s="752"/>
      <c r="H25" s="225" t="s">
        <v>163</v>
      </c>
      <c r="I25" s="6"/>
      <c r="J25" s="575">
        <v>63</v>
      </c>
      <c r="K25" s="746" t="s">
        <v>341</v>
      </c>
      <c r="L25" s="298" t="s">
        <v>125</v>
      </c>
      <c r="M25" s="745">
        <v>3800</v>
      </c>
      <c r="N25" s="557"/>
      <c r="O25" s="752"/>
      <c r="P25" s="503" t="s">
        <v>171</v>
      </c>
      <c r="Q25" s="572"/>
      <c r="R25" s="4">
        <v>73</v>
      </c>
      <c r="S25" s="318" t="s">
        <v>216</v>
      </c>
      <c r="T25" s="298" t="s">
        <v>125</v>
      </c>
      <c r="U25" s="745">
        <v>3550</v>
      </c>
      <c r="V25" s="504"/>
      <c r="W25" s="755"/>
      <c r="X25" s="225" t="s">
        <v>217</v>
      </c>
      <c r="Y25" s="68"/>
      <c r="Z25" s="1274"/>
    </row>
    <row r="26" spans="1:26" s="32" customFormat="1" ht="18" customHeight="1">
      <c r="A26" s="1291"/>
      <c r="B26" s="229">
        <v>54</v>
      </c>
      <c r="C26" s="744" t="s">
        <v>283</v>
      </c>
      <c r="D26" s="298" t="s">
        <v>125</v>
      </c>
      <c r="E26" s="745">
        <v>2650</v>
      </c>
      <c r="F26" s="557"/>
      <c r="G26" s="752"/>
      <c r="H26" s="225" t="s">
        <v>156</v>
      </c>
      <c r="I26" s="6"/>
      <c r="J26" s="575">
        <v>64</v>
      </c>
      <c r="K26" s="746" t="s">
        <v>430</v>
      </c>
      <c r="L26" s="298" t="s">
        <v>125</v>
      </c>
      <c r="M26" s="745">
        <v>1550</v>
      </c>
      <c r="N26" s="557"/>
      <c r="O26" s="752"/>
      <c r="P26" s="503" t="s">
        <v>154</v>
      </c>
      <c r="Q26" s="572"/>
      <c r="R26" s="4"/>
      <c r="S26" s="243"/>
      <c r="T26" s="54"/>
      <c r="U26" s="553"/>
      <c r="V26" s="608"/>
      <c r="W26" s="577"/>
      <c r="X26" s="225"/>
      <c r="Y26" s="68"/>
      <c r="Z26" s="1274"/>
    </row>
    <row r="27" spans="1:26" s="32" customFormat="1" ht="18" customHeight="1">
      <c r="A27" s="1291"/>
      <c r="B27" s="229">
        <v>55</v>
      </c>
      <c r="C27" s="744" t="s">
        <v>146</v>
      </c>
      <c r="D27" s="298" t="s">
        <v>125</v>
      </c>
      <c r="E27" s="745">
        <v>2800</v>
      </c>
      <c r="F27" s="557"/>
      <c r="G27" s="752"/>
      <c r="H27" s="225" t="s">
        <v>180</v>
      </c>
      <c r="I27" s="6"/>
      <c r="J27" s="575">
        <v>65</v>
      </c>
      <c r="K27" s="746" t="s">
        <v>431</v>
      </c>
      <c r="L27" s="298" t="s">
        <v>125</v>
      </c>
      <c r="M27" s="745">
        <v>2500</v>
      </c>
      <c r="N27" s="557"/>
      <c r="O27" s="752"/>
      <c r="P27" s="503" t="s">
        <v>154</v>
      </c>
      <c r="Q27" s="572"/>
      <c r="R27" s="83"/>
      <c r="S27" s="81"/>
      <c r="T27" s="234"/>
      <c r="U27" s="275"/>
      <c r="V27" s="82"/>
      <c r="W27" s="81"/>
      <c r="X27" s="81"/>
      <c r="Y27" s="68"/>
      <c r="Z27" s="1274"/>
    </row>
    <row r="28" spans="1:26" s="32" customFormat="1" ht="18" customHeight="1">
      <c r="A28" s="1291"/>
      <c r="B28" s="229">
        <v>56</v>
      </c>
      <c r="C28" s="744" t="s">
        <v>432</v>
      </c>
      <c r="D28" s="298" t="s">
        <v>126</v>
      </c>
      <c r="E28" s="745">
        <v>5500</v>
      </c>
      <c r="F28" s="557"/>
      <c r="G28" s="752"/>
      <c r="H28" s="225" t="s">
        <v>374</v>
      </c>
      <c r="I28" s="6"/>
      <c r="J28" s="575">
        <v>66</v>
      </c>
      <c r="K28" s="746" t="s">
        <v>433</v>
      </c>
      <c r="L28" s="298" t="s">
        <v>125</v>
      </c>
      <c r="M28" s="745">
        <v>5500</v>
      </c>
      <c r="N28" s="557"/>
      <c r="O28" s="752"/>
      <c r="P28" s="503" t="s">
        <v>154</v>
      </c>
      <c r="Q28" s="572"/>
      <c r="R28" s="4"/>
      <c r="S28" s="9"/>
      <c r="T28" s="54"/>
      <c r="U28" s="560"/>
      <c r="V28" s="561"/>
      <c r="W28" s="562"/>
      <c r="X28" s="226"/>
      <c r="Y28" s="68"/>
      <c r="Z28" s="1274"/>
    </row>
    <row r="29" spans="1:26" s="32" customFormat="1" ht="18" customHeight="1">
      <c r="A29" s="1291"/>
      <c r="B29" s="229">
        <v>57</v>
      </c>
      <c r="C29" s="744" t="s">
        <v>434</v>
      </c>
      <c r="D29" s="298" t="s">
        <v>125</v>
      </c>
      <c r="E29" s="745">
        <v>3500</v>
      </c>
      <c r="F29" s="557"/>
      <c r="G29" s="751"/>
      <c r="H29" s="225" t="s">
        <v>176</v>
      </c>
      <c r="I29" s="6"/>
      <c r="J29" s="575">
        <v>67</v>
      </c>
      <c r="K29" s="744" t="s">
        <v>456</v>
      </c>
      <c r="L29" s="298" t="s">
        <v>125</v>
      </c>
      <c r="M29" s="745">
        <v>700</v>
      </c>
      <c r="N29" s="557"/>
      <c r="O29" s="752"/>
      <c r="P29" s="225" t="s">
        <v>154</v>
      </c>
      <c r="Q29" s="572"/>
      <c r="R29" s="4"/>
      <c r="S29" s="9"/>
      <c r="T29" s="54"/>
      <c r="U29" s="560"/>
      <c r="V29" s="565"/>
      <c r="W29" s="562"/>
      <c r="X29" s="226"/>
      <c r="Y29" s="68"/>
      <c r="Z29" s="1274"/>
    </row>
    <row r="30" spans="1:26" s="32" customFormat="1" ht="18" customHeight="1">
      <c r="A30" s="1291"/>
      <c r="B30" s="555">
        <v>58</v>
      </c>
      <c r="C30" s="744" t="s">
        <v>147</v>
      </c>
      <c r="D30" s="298" t="s">
        <v>125</v>
      </c>
      <c r="E30" s="745">
        <v>3200</v>
      </c>
      <c r="F30" s="557"/>
      <c r="G30" s="752"/>
      <c r="H30" s="225" t="s">
        <v>176</v>
      </c>
      <c r="I30" s="6"/>
      <c r="J30" s="575">
        <v>68</v>
      </c>
      <c r="K30" s="744" t="s">
        <v>132</v>
      </c>
      <c r="L30" s="298" t="s">
        <v>125</v>
      </c>
      <c r="M30" s="745">
        <v>1950</v>
      </c>
      <c r="N30" s="557"/>
      <c r="O30" s="752"/>
      <c r="P30" s="503" t="s">
        <v>208</v>
      </c>
      <c r="Q30" s="6"/>
      <c r="R30" s="1355" t="s">
        <v>131</v>
      </c>
      <c r="S30" s="1356"/>
      <c r="T30" s="1288">
        <f>SUM(E22:E31,M22:M31,U22:U29)</f>
        <v>75850</v>
      </c>
      <c r="U30" s="1289"/>
      <c r="V30" s="750">
        <f>SUM(F22:F31,N22:N31,V22:V29)</f>
        <v>0</v>
      </c>
      <c r="W30" s="300"/>
      <c r="X30" s="227"/>
      <c r="Y30" s="68"/>
      <c r="Z30" s="1274"/>
    </row>
    <row r="31" spans="1:26" s="32" customFormat="1" ht="18" customHeight="1">
      <c r="A31" s="1292"/>
      <c r="B31" s="229">
        <v>59</v>
      </c>
      <c r="C31" s="746" t="s">
        <v>142</v>
      </c>
      <c r="D31" s="298" t="s">
        <v>125</v>
      </c>
      <c r="E31" s="745">
        <v>3600</v>
      </c>
      <c r="F31" s="504"/>
      <c r="G31" s="752"/>
      <c r="H31" s="503" t="s">
        <v>173</v>
      </c>
      <c r="I31" s="237"/>
      <c r="J31" s="607">
        <v>69</v>
      </c>
      <c r="K31" s="749" t="s">
        <v>455</v>
      </c>
      <c r="L31" s="747" t="s">
        <v>125</v>
      </c>
      <c r="M31" s="748">
        <v>4500</v>
      </c>
      <c r="N31" s="504"/>
      <c r="O31" s="753"/>
      <c r="P31" s="238" t="s">
        <v>154</v>
      </c>
      <c r="Q31" s="578"/>
      <c r="R31" s="1357" t="s">
        <v>136</v>
      </c>
      <c r="S31" s="1356"/>
      <c r="T31" s="1297">
        <f>SUM(T20,T30)</f>
        <v>205900</v>
      </c>
      <c r="U31" s="1298"/>
      <c r="V31" s="750">
        <f>SUM(V20,V30)</f>
        <v>0</v>
      </c>
      <c r="W31" s="579"/>
      <c r="X31" s="227"/>
      <c r="Y31" s="68"/>
      <c r="Z31" s="1274"/>
    </row>
    <row r="32" spans="1:26" s="32" customFormat="1" ht="2.25" customHeight="1">
      <c r="A32" s="184"/>
      <c r="B32" s="52"/>
      <c r="C32" s="580"/>
      <c r="D32" s="186"/>
      <c r="E32" s="581"/>
      <c r="F32" s="582"/>
      <c r="G32" s="571"/>
      <c r="H32" s="583"/>
      <c r="I32" s="6"/>
      <c r="J32" s="74"/>
      <c r="K32" s="98"/>
      <c r="L32" s="186"/>
      <c r="M32" s="581"/>
      <c r="N32" s="582"/>
      <c r="O32" s="571"/>
      <c r="P32" s="189"/>
      <c r="Q32" s="572"/>
      <c r="R32" s="190"/>
      <c r="S32" s="190"/>
      <c r="T32" s="191"/>
      <c r="U32" s="192"/>
      <c r="V32" s="584"/>
      <c r="W32" s="572"/>
      <c r="X32" s="6"/>
      <c r="Y32" s="68"/>
      <c r="Z32" s="403"/>
    </row>
    <row r="33" spans="1:26" s="32" customFormat="1" ht="10.5" customHeight="1">
      <c r="A33" s="42" t="s">
        <v>609</v>
      </c>
      <c r="S33" s="42"/>
      <c r="U33" s="42" t="s">
        <v>237</v>
      </c>
      <c r="V33" s="34"/>
      <c r="W33" s="34"/>
      <c r="X33" s="34"/>
      <c r="Y33" s="68"/>
      <c r="Z33" s="68"/>
    </row>
    <row r="34" spans="1:26" s="32" customFormat="1" ht="10.5" customHeight="1">
      <c r="A34" s="408" t="s">
        <v>479</v>
      </c>
      <c r="B34" s="36"/>
      <c r="C34" s="36"/>
      <c r="L34" s="37"/>
      <c r="N34" s="585"/>
      <c r="O34" s="585"/>
      <c r="P34" s="585"/>
      <c r="Q34" s="585"/>
      <c r="R34" s="37"/>
      <c r="U34" s="33"/>
      <c r="Y34" s="617"/>
      <c r="Z34" s="617"/>
    </row>
    <row r="35" spans="1:26" s="32" customFormat="1" ht="10.5" customHeight="1">
      <c r="A35" s="408" t="s">
        <v>519</v>
      </c>
      <c r="B35" s="35"/>
      <c r="C35" s="36"/>
      <c r="L35" s="37"/>
      <c r="N35" s="585"/>
      <c r="O35" s="585"/>
      <c r="P35" s="585"/>
      <c r="Q35" s="586"/>
      <c r="R35" s="37"/>
      <c r="U35" s="1245" t="s">
        <v>505</v>
      </c>
      <c r="V35" s="1245"/>
      <c r="W35" s="1245"/>
      <c r="Y35" s="68"/>
      <c r="Z35" s="68"/>
    </row>
    <row r="36" spans="1:26" ht="10.5" customHeight="1">
      <c r="A36" s="408" t="s">
        <v>520</v>
      </c>
      <c r="U36" s="1245"/>
      <c r="V36" s="1245"/>
      <c r="W36" s="1245"/>
    </row>
    <row r="37" spans="1:26">
      <c r="U37" s="1341" t="s">
        <v>506</v>
      </c>
      <c r="V37" s="1341"/>
      <c r="W37" s="1341"/>
    </row>
  </sheetData>
  <mergeCells count="43">
    <mergeCell ref="U35:W36"/>
    <mergeCell ref="U37:W37"/>
    <mergeCell ref="U1:V1"/>
    <mergeCell ref="P3:Q3"/>
    <mergeCell ref="P1:Q2"/>
    <mergeCell ref="R1:T2"/>
    <mergeCell ref="W1:X1"/>
    <mergeCell ref="R30:S30"/>
    <mergeCell ref="R31:S31"/>
    <mergeCell ref="D1:F1"/>
    <mergeCell ref="O2:O3"/>
    <mergeCell ref="G2:K3"/>
    <mergeCell ref="L1:M1"/>
    <mergeCell ref="L2:N3"/>
    <mergeCell ref="C2:F3"/>
    <mergeCell ref="A6:A20"/>
    <mergeCell ref="D6:E6"/>
    <mergeCell ref="L6:M6"/>
    <mergeCell ref="R3:T3"/>
    <mergeCell ref="D4:K4"/>
    <mergeCell ref="A3:B3"/>
    <mergeCell ref="Q4:T4"/>
    <mergeCell ref="L4:M4"/>
    <mergeCell ref="N4:P4"/>
    <mergeCell ref="R20:S20"/>
    <mergeCell ref="Q5:T5"/>
    <mergeCell ref="N5:P5"/>
    <mergeCell ref="A1:B1"/>
    <mergeCell ref="G1:K1"/>
    <mergeCell ref="A4:B4"/>
    <mergeCell ref="Z6:Z31"/>
    <mergeCell ref="U2:V2"/>
    <mergeCell ref="W2:X2"/>
    <mergeCell ref="U4:X5"/>
    <mergeCell ref="U3:X3"/>
    <mergeCell ref="T6:U6"/>
    <mergeCell ref="T30:U30"/>
    <mergeCell ref="A22:A31"/>
    <mergeCell ref="D5:F5"/>
    <mergeCell ref="H5:K5"/>
    <mergeCell ref="T31:U31"/>
    <mergeCell ref="T20:U20"/>
    <mergeCell ref="L5:M5"/>
  </mergeCells>
  <phoneticPr fontId="3"/>
  <conditionalFormatting sqref="V30:V31 V20">
    <cfRule type="cellIs" dxfId="71" priority="4" stopIfTrue="1" operator="equal">
      <formula>"E7&lt;F7"</formula>
    </cfRule>
  </conditionalFormatting>
  <conditionalFormatting sqref="F22:F31 N22:N31 V22:V26 N13:N17 N19:N20 F7:F20 N7:N11 V7:V15">
    <cfRule type="expression" dxfId="70" priority="5" stopIfTrue="1">
      <formula>E7&lt;F7</formula>
    </cfRule>
  </conditionalFormatting>
  <conditionalFormatting sqref="N12">
    <cfRule type="expression" dxfId="69" priority="2" stopIfTrue="1">
      <formula>M12&lt;N12</formula>
    </cfRule>
  </conditionalFormatting>
  <conditionalFormatting sqref="N18">
    <cfRule type="expression" dxfId="68" priority="1" stopIfTrue="1">
      <formula>M18&lt;N18</formula>
    </cfRule>
  </conditionalFormatting>
  <dataValidations count="1">
    <dataValidation imeMode="off" allowBlank="1" showInputMessage="1" showErrorMessage="1" sqref="D1:F1 D5:F5 H5:K5 N1 R1:T3 U4:X5 U2:X2 O2:O3 T30:V31 M7:N20 E7:F20 E22:F31 U22:V26 T20:V20 M22:N31 U7:V15"/>
  </dataValidations>
  <printOptions horizontalCentered="1"/>
  <pageMargins left="0.39370078740157483" right="0" top="0.39370078740157483" bottom="0" header="0.51181102362204722" footer="0.19685039370078741"/>
  <pageSetup paperSize="9" orientation="landscape" cellComments="asDisplayed" horizontalDpi="4294967295"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N35"/>
  <sheetViews>
    <sheetView showGridLines="0" showZeros="0" topLeftCell="A16" zoomScaleNormal="100" zoomScaleSheetLayoutView="100" workbookViewId="0">
      <selection activeCell="K32" sqref="K32"/>
    </sheetView>
  </sheetViews>
  <sheetFormatPr defaultRowHeight="13.5"/>
  <cols>
    <col min="1" max="1" width="3.375" style="32" customWidth="1"/>
    <col min="2" max="2" width="2.75" style="32" customWidth="1"/>
    <col min="3" max="3" width="8.625" style="32" customWidth="1"/>
    <col min="4" max="4" width="1.875" style="32" customWidth="1"/>
    <col min="5" max="5" width="6.375" style="32" customWidth="1"/>
    <col min="6" max="6" width="9.625" style="32" customWidth="1"/>
    <col min="7" max="7" width="8.875" style="32" customWidth="1"/>
    <col min="8" max="8" width="5.125" style="32" customWidth="1"/>
    <col min="9" max="9" width="0.875" style="32" customWidth="1"/>
    <col min="10" max="10" width="2.75" style="32" customWidth="1"/>
    <col min="11" max="11" width="8.625" style="32" customWidth="1"/>
    <col min="12" max="12" width="1.875" style="32" customWidth="1"/>
    <col min="13" max="13" width="6.375" style="32" customWidth="1"/>
    <col min="14" max="14" width="9.625" style="32" customWidth="1"/>
    <col min="15" max="15" width="8.875" style="32" customWidth="1"/>
    <col min="16" max="16" width="5.125" style="32" customWidth="1"/>
    <col min="17" max="17" width="0.875" style="32" customWidth="1"/>
    <col min="18" max="18" width="2.75" style="32" customWidth="1"/>
    <col min="19" max="19" width="8.625" style="32" customWidth="1"/>
    <col min="20" max="20" width="1.875" style="32" customWidth="1"/>
    <col min="21" max="21" width="6.375" style="32" customWidth="1"/>
    <col min="22" max="22" width="9.625" style="32" customWidth="1"/>
    <col min="23" max="23" width="8.875" style="32" customWidth="1"/>
    <col min="24" max="24" width="5.125" style="68" customWidth="1"/>
    <col min="25" max="25" width="0.875" style="68" customWidth="1"/>
    <col min="26" max="26" width="3.125" style="68" customWidth="1"/>
    <col min="27" max="16384" width="9" style="68"/>
  </cols>
  <sheetData>
    <row r="1" spans="1:40" s="382" customFormat="1" ht="18" customHeight="1">
      <c r="A1" s="1417" t="str">
        <f>市内河!A1</f>
        <v>令和２年</v>
      </c>
      <c r="B1" s="1417"/>
      <c r="C1" s="994" t="s">
        <v>241</v>
      </c>
      <c r="D1" s="1433">
        <f>市内河!$D$1</f>
        <v>0</v>
      </c>
      <c r="E1" s="1434"/>
      <c r="F1" s="1435"/>
      <c r="G1" s="1386" t="s">
        <v>254</v>
      </c>
      <c r="H1" s="1387"/>
      <c r="I1" s="1387"/>
      <c r="J1" s="1387"/>
      <c r="K1" s="1387"/>
      <c r="L1" s="995" t="s">
        <v>382</v>
      </c>
      <c r="M1" s="996"/>
      <c r="N1" s="997">
        <f>市内河!$N$1</f>
        <v>0</v>
      </c>
      <c r="O1" s="995" t="s">
        <v>383</v>
      </c>
      <c r="P1" s="1362" t="s">
        <v>297</v>
      </c>
      <c r="Q1" s="1363"/>
      <c r="R1" s="1349">
        <f>市内河!$R$1</f>
        <v>0</v>
      </c>
      <c r="S1" s="1392"/>
      <c r="T1" s="1392"/>
      <c r="U1" s="1388" t="s">
        <v>385</v>
      </c>
      <c r="V1" s="1361"/>
      <c r="W1" s="1360" t="s">
        <v>117</v>
      </c>
      <c r="X1" s="1361"/>
      <c r="Z1" s="393"/>
    </row>
    <row r="2" spans="1:40" s="385" customFormat="1" ht="16.5" customHeight="1">
      <c r="A2" s="998">
        <v>43862</v>
      </c>
      <c r="B2" s="999" t="s">
        <v>356</v>
      </c>
      <c r="C2" s="1368">
        <f>市内河!C2</f>
        <v>0</v>
      </c>
      <c r="D2" s="1369"/>
      <c r="E2" s="1369"/>
      <c r="F2" s="1369"/>
      <c r="G2" s="1369">
        <f>市内河!G2</f>
        <v>0</v>
      </c>
      <c r="H2" s="1372"/>
      <c r="I2" s="1372"/>
      <c r="J2" s="1372"/>
      <c r="K2" s="1372"/>
      <c r="L2" s="1389">
        <f>市内河!L2</f>
        <v>0</v>
      </c>
      <c r="M2" s="1390"/>
      <c r="N2" s="1390"/>
      <c r="O2" s="1396">
        <f>市内河!O2</f>
        <v>0</v>
      </c>
      <c r="P2" s="1364"/>
      <c r="Q2" s="1365"/>
      <c r="R2" s="1384"/>
      <c r="S2" s="1384"/>
      <c r="T2" s="1384"/>
      <c r="U2" s="1413">
        <f>市内河!U2</f>
        <v>0</v>
      </c>
      <c r="V2" s="1414"/>
      <c r="W2" s="1431">
        <f>市内河!W2</f>
        <v>0</v>
      </c>
      <c r="X2" s="1432"/>
      <c r="Y2" s="383"/>
      <c r="Z2" s="392"/>
      <c r="AA2" s="382"/>
      <c r="AB2" s="382"/>
      <c r="AC2" s="382"/>
      <c r="AD2" s="382"/>
      <c r="AE2" s="382"/>
      <c r="AF2" s="382"/>
      <c r="AG2" s="382"/>
      <c r="AH2" s="382"/>
      <c r="AI2" s="382"/>
      <c r="AJ2" s="382"/>
      <c r="AK2" s="382"/>
      <c r="AL2" s="382"/>
      <c r="AM2" s="382"/>
      <c r="AN2" s="382"/>
    </row>
    <row r="3" spans="1:40" s="385" customFormat="1" ht="20.25" customHeight="1">
      <c r="A3" s="1367" t="s">
        <v>148</v>
      </c>
      <c r="B3" s="1367"/>
      <c r="C3" s="1370"/>
      <c r="D3" s="1371"/>
      <c r="E3" s="1371"/>
      <c r="F3" s="1371"/>
      <c r="G3" s="1373"/>
      <c r="H3" s="1373"/>
      <c r="I3" s="1373"/>
      <c r="J3" s="1373"/>
      <c r="K3" s="1373"/>
      <c r="L3" s="1391"/>
      <c r="M3" s="1391"/>
      <c r="N3" s="1391"/>
      <c r="O3" s="1397"/>
      <c r="P3" s="1000" t="s">
        <v>103</v>
      </c>
      <c r="Q3" s="1001"/>
      <c r="R3" s="1393">
        <f>SUM(F30,N30,V30)</f>
        <v>0</v>
      </c>
      <c r="S3" s="1394"/>
      <c r="T3" s="1395"/>
      <c r="U3" s="1429" t="s">
        <v>384</v>
      </c>
      <c r="V3" s="1387"/>
      <c r="W3" s="1387"/>
      <c r="X3" s="1430"/>
      <c r="Y3" s="383"/>
      <c r="Z3" s="383"/>
      <c r="AA3" s="382"/>
      <c r="AB3" s="382"/>
      <c r="AC3" s="382"/>
      <c r="AD3" s="382"/>
      <c r="AE3" s="382"/>
      <c r="AF3" s="382"/>
      <c r="AG3" s="382"/>
      <c r="AH3" s="382"/>
      <c r="AI3" s="382"/>
      <c r="AJ3" s="382"/>
      <c r="AK3" s="382"/>
      <c r="AL3" s="382"/>
      <c r="AM3" s="382"/>
      <c r="AN3" s="382"/>
    </row>
    <row r="4" spans="1:40" s="385" customFormat="1" ht="18" customHeight="1">
      <c r="A4" s="1367" t="s">
        <v>294</v>
      </c>
      <c r="B4" s="1367"/>
      <c r="C4" s="1002" t="s">
        <v>274</v>
      </c>
      <c r="D4" s="1377">
        <f>市内河!D4</f>
        <v>0</v>
      </c>
      <c r="E4" s="1378"/>
      <c r="F4" s="1378"/>
      <c r="G4" s="1378"/>
      <c r="H4" s="1378"/>
      <c r="I4" s="1378"/>
      <c r="J4" s="1378"/>
      <c r="K4" s="1379"/>
      <c r="L4" s="1415" t="s">
        <v>118</v>
      </c>
      <c r="M4" s="1416"/>
      <c r="N4" s="1383">
        <f>市内河!N4</f>
        <v>0</v>
      </c>
      <c r="O4" s="1384"/>
      <c r="P4" s="1385"/>
      <c r="Q4" s="1405" t="s">
        <v>353</v>
      </c>
      <c r="R4" s="1406"/>
      <c r="S4" s="1406"/>
      <c r="T4" s="1406"/>
      <c r="U4" s="1407">
        <f>市内河!$U$4</f>
        <v>0</v>
      </c>
      <c r="V4" s="1408"/>
      <c r="W4" s="1408"/>
      <c r="X4" s="1409"/>
      <c r="Y4" s="383"/>
      <c r="Z4" s="386">
        <v>2</v>
      </c>
      <c r="AA4" s="382"/>
      <c r="AB4" s="382"/>
      <c r="AC4" s="382"/>
      <c r="AD4" s="382"/>
      <c r="AE4" s="382"/>
      <c r="AF4" s="382"/>
      <c r="AG4" s="382"/>
      <c r="AH4" s="382"/>
      <c r="AI4" s="382"/>
      <c r="AJ4" s="382"/>
      <c r="AK4" s="382"/>
      <c r="AL4" s="382"/>
      <c r="AM4" s="382"/>
      <c r="AN4" s="382"/>
    </row>
    <row r="5" spans="1:40" s="385" customFormat="1" ht="18" customHeight="1">
      <c r="A5" s="1003"/>
      <c r="B5" s="1004"/>
      <c r="C5" s="1005" t="s">
        <v>346</v>
      </c>
      <c r="D5" s="1382">
        <f>市内河!D5</f>
        <v>0</v>
      </c>
      <c r="E5" s="1382"/>
      <c r="F5" s="1382"/>
      <c r="G5" s="1006" t="s">
        <v>360</v>
      </c>
      <c r="H5" s="1380">
        <f>市内河!H5</f>
        <v>0</v>
      </c>
      <c r="I5" s="1380"/>
      <c r="J5" s="1380"/>
      <c r="K5" s="1381"/>
      <c r="L5" s="1420" t="s">
        <v>119</v>
      </c>
      <c r="M5" s="1421"/>
      <c r="N5" s="1402">
        <f>市内河!N5</f>
        <v>0</v>
      </c>
      <c r="O5" s="1403"/>
      <c r="P5" s="1404"/>
      <c r="Q5" s="1426"/>
      <c r="R5" s="1427"/>
      <c r="S5" s="1427"/>
      <c r="T5" s="1427"/>
      <c r="U5" s="1410"/>
      <c r="V5" s="1411"/>
      <c r="W5" s="1411"/>
      <c r="X5" s="1412"/>
      <c r="Y5" s="383"/>
      <c r="Z5" s="383"/>
      <c r="AA5" s="382"/>
      <c r="AF5" s="382"/>
      <c r="AG5" s="382"/>
      <c r="AH5" s="382"/>
      <c r="AI5" s="382"/>
      <c r="AJ5" s="382"/>
      <c r="AK5" s="382"/>
      <c r="AL5" s="382"/>
      <c r="AM5" s="382"/>
      <c r="AN5" s="382"/>
    </row>
    <row r="6" spans="1:40" s="32" customFormat="1" ht="16.5" customHeight="1">
      <c r="A6" s="1303" t="s">
        <v>319</v>
      </c>
      <c r="B6" s="1398" t="s">
        <v>149</v>
      </c>
      <c r="C6" s="1399"/>
      <c r="D6" s="1399"/>
      <c r="E6" s="1399"/>
      <c r="F6" s="1400"/>
      <c r="G6" s="1399"/>
      <c r="H6" s="1401"/>
      <c r="I6" s="422"/>
      <c r="J6" s="1422" t="s">
        <v>150</v>
      </c>
      <c r="K6" s="1423"/>
      <c r="L6" s="1423"/>
      <c r="M6" s="1423"/>
      <c r="N6" s="1423"/>
      <c r="O6" s="1423"/>
      <c r="P6" s="1424"/>
      <c r="Q6" s="422"/>
      <c r="R6" s="1428" t="s">
        <v>151</v>
      </c>
      <c r="S6" s="1399"/>
      <c r="T6" s="1399"/>
      <c r="U6" s="1399"/>
      <c r="V6" s="1400"/>
      <c r="W6" s="1399"/>
      <c r="X6" s="1401"/>
      <c r="Y6" s="51"/>
      <c r="Z6" s="1418" t="s">
        <v>334</v>
      </c>
      <c r="AA6" s="376"/>
      <c r="AF6" s="68"/>
    </row>
    <row r="7" spans="1:40" s="32" customFormat="1" ht="16.5" customHeight="1">
      <c r="A7" s="1358"/>
      <c r="B7" s="223" t="s">
        <v>137</v>
      </c>
      <c r="C7" s="223" t="s">
        <v>120</v>
      </c>
      <c r="D7" s="1286" t="s">
        <v>302</v>
      </c>
      <c r="E7" s="1287"/>
      <c r="F7" s="342"/>
      <c r="G7" s="241"/>
      <c r="H7" s="414" t="s">
        <v>123</v>
      </c>
      <c r="I7" s="423"/>
      <c r="J7" s="224" t="s">
        <v>137</v>
      </c>
      <c r="K7" s="224" t="s">
        <v>120</v>
      </c>
      <c r="L7" s="1305" t="s">
        <v>302</v>
      </c>
      <c r="M7" s="1306"/>
      <c r="N7" s="1041" t="s">
        <v>623</v>
      </c>
      <c r="O7" s="424"/>
      <c r="P7" s="224" t="s">
        <v>123</v>
      </c>
      <c r="Q7" s="423"/>
      <c r="R7" s="425" t="s">
        <v>424</v>
      </c>
      <c r="S7" s="223" t="s">
        <v>120</v>
      </c>
      <c r="T7" s="1286" t="s">
        <v>302</v>
      </c>
      <c r="U7" s="1287"/>
      <c r="V7" s="342" t="s">
        <v>122</v>
      </c>
      <c r="W7" s="241"/>
      <c r="X7" s="414" t="s">
        <v>123</v>
      </c>
      <c r="Y7" s="52"/>
      <c r="Z7" s="1419"/>
      <c r="AA7" s="68"/>
      <c r="AF7" s="68"/>
    </row>
    <row r="8" spans="1:40" s="32" customFormat="1" ht="16.5" customHeight="1">
      <c r="A8" s="1358"/>
      <c r="B8" s="240">
        <v>1</v>
      </c>
      <c r="C8" s="243" t="s">
        <v>153</v>
      </c>
      <c r="D8" s="283"/>
      <c r="E8" s="426">
        <v>3300</v>
      </c>
      <c r="F8" s="743"/>
      <c r="G8" s="756"/>
      <c r="H8" s="419" t="s">
        <v>154</v>
      </c>
      <c r="I8" s="427"/>
      <c r="J8" s="229">
        <v>1</v>
      </c>
      <c r="K8" s="243" t="s">
        <v>153</v>
      </c>
      <c r="L8" s="54"/>
      <c r="M8" s="524">
        <v>1850</v>
      </c>
      <c r="N8" s="650"/>
      <c r="O8" s="761"/>
      <c r="P8" s="225" t="s">
        <v>157</v>
      </c>
      <c r="Q8" s="428"/>
      <c r="R8" s="624">
        <v>1</v>
      </c>
      <c r="S8" s="625" t="s">
        <v>110</v>
      </c>
      <c r="T8" s="626"/>
      <c r="U8" s="623">
        <v>1600</v>
      </c>
      <c r="V8" s="741"/>
      <c r="W8" s="765" t="s">
        <v>116</v>
      </c>
      <c r="X8" s="627" t="s">
        <v>169</v>
      </c>
      <c r="Y8" s="53"/>
      <c r="Z8" s="1419"/>
      <c r="AA8" s="68"/>
      <c r="AF8" s="68"/>
    </row>
    <row r="9" spans="1:40" s="32" customFormat="1" ht="16.5" customHeight="1">
      <c r="A9" s="1358"/>
      <c r="B9" s="240">
        <v>2</v>
      </c>
      <c r="C9" s="308" t="s">
        <v>111</v>
      </c>
      <c r="D9" s="239"/>
      <c r="E9" s="19">
        <v>1100</v>
      </c>
      <c r="F9" s="743"/>
      <c r="G9" s="757"/>
      <c r="H9" s="419" t="s">
        <v>154</v>
      </c>
      <c r="I9" s="53"/>
      <c r="J9" s="229">
        <v>2</v>
      </c>
      <c r="K9" s="243" t="s">
        <v>376</v>
      </c>
      <c r="L9" s="54"/>
      <c r="M9" s="622">
        <v>1600</v>
      </c>
      <c r="N9" s="650"/>
      <c r="O9" s="758"/>
      <c r="P9" s="225" t="s">
        <v>154</v>
      </c>
      <c r="Q9" s="430"/>
      <c r="R9" s="624">
        <v>2</v>
      </c>
      <c r="S9" s="628" t="s">
        <v>160</v>
      </c>
      <c r="T9" s="629"/>
      <c r="U9" s="623">
        <v>1000</v>
      </c>
      <c r="V9" s="741"/>
      <c r="W9" s="766"/>
      <c r="X9" s="627" t="s">
        <v>154</v>
      </c>
      <c r="Y9" s="53"/>
      <c r="Z9" s="1419"/>
      <c r="AA9" s="68"/>
      <c r="AF9" s="68"/>
    </row>
    <row r="10" spans="1:40" s="32" customFormat="1" ht="16.5" customHeight="1">
      <c r="A10" s="1358"/>
      <c r="B10" s="240">
        <v>3</v>
      </c>
      <c r="C10" s="243" t="s">
        <v>168</v>
      </c>
      <c r="D10" s="283"/>
      <c r="E10" s="5">
        <v>1250</v>
      </c>
      <c r="F10" s="743"/>
      <c r="G10" s="758"/>
      <c r="H10" s="419" t="s">
        <v>154</v>
      </c>
      <c r="I10" s="53"/>
      <c r="J10" s="229">
        <v>3</v>
      </c>
      <c r="K10" s="243" t="s">
        <v>292</v>
      </c>
      <c r="L10" s="54"/>
      <c r="M10" s="553">
        <v>1400</v>
      </c>
      <c r="N10" s="651"/>
      <c r="O10" s="762"/>
      <c r="P10" s="225" t="s">
        <v>169</v>
      </c>
      <c r="Q10" s="430"/>
      <c r="R10" s="624">
        <v>3</v>
      </c>
      <c r="S10" s="625" t="s">
        <v>109</v>
      </c>
      <c r="T10" s="630"/>
      <c r="U10" s="553">
        <v>850</v>
      </c>
      <c r="V10" s="741"/>
      <c r="W10" s="767"/>
      <c r="X10" s="632" t="s">
        <v>173</v>
      </c>
      <c r="Y10" s="53"/>
      <c r="Z10" s="1419"/>
      <c r="AA10" s="68"/>
      <c r="AB10" s="68"/>
      <c r="AC10" s="68"/>
      <c r="AD10" s="68"/>
      <c r="AE10" s="68"/>
      <c r="AF10" s="68"/>
    </row>
    <row r="11" spans="1:40" s="32" customFormat="1" ht="16.5" customHeight="1">
      <c r="A11" s="1358"/>
      <c r="B11" s="240">
        <v>4</v>
      </c>
      <c r="C11" s="243" t="s">
        <v>164</v>
      </c>
      <c r="D11" s="54" t="s">
        <v>125</v>
      </c>
      <c r="E11" s="5">
        <v>2600</v>
      </c>
      <c r="F11" s="743"/>
      <c r="G11" s="758"/>
      <c r="H11" s="419" t="s">
        <v>154</v>
      </c>
      <c r="I11" s="53"/>
      <c r="J11" s="229">
        <v>4</v>
      </c>
      <c r="K11" s="243" t="s">
        <v>293</v>
      </c>
      <c r="L11" s="54"/>
      <c r="M11" s="553">
        <v>1450</v>
      </c>
      <c r="N11" s="651"/>
      <c r="O11" s="758"/>
      <c r="P11" s="225" t="s">
        <v>173</v>
      </c>
      <c r="Q11" s="430"/>
      <c r="R11" s="624">
        <v>4</v>
      </c>
      <c r="S11" s="625" t="s">
        <v>514</v>
      </c>
      <c r="T11" s="630"/>
      <c r="U11" s="623">
        <v>2150</v>
      </c>
      <c r="V11" s="741"/>
      <c r="W11" s="767" t="s">
        <v>116</v>
      </c>
      <c r="X11" s="633" t="s">
        <v>175</v>
      </c>
      <c r="Y11" s="53"/>
      <c r="Z11" s="1419"/>
      <c r="AA11" s="68"/>
      <c r="AB11" s="68"/>
      <c r="AC11" s="68"/>
      <c r="AD11" s="68"/>
      <c r="AE11" s="68"/>
      <c r="AF11" s="68"/>
    </row>
    <row r="12" spans="1:40" s="32" customFormat="1" ht="16.5" customHeight="1">
      <c r="A12" s="1358"/>
      <c r="B12" s="240">
        <v>5</v>
      </c>
      <c r="C12" s="243" t="s">
        <v>109</v>
      </c>
      <c r="D12" s="283" t="s">
        <v>125</v>
      </c>
      <c r="E12" s="5">
        <v>4600</v>
      </c>
      <c r="F12" s="743"/>
      <c r="G12" s="758"/>
      <c r="H12" s="419" t="s">
        <v>402</v>
      </c>
      <c r="I12" s="53"/>
      <c r="J12" s="229">
        <v>5</v>
      </c>
      <c r="K12" s="243" t="s">
        <v>321</v>
      </c>
      <c r="L12" s="54"/>
      <c r="M12" s="524">
        <v>1200</v>
      </c>
      <c r="N12" s="652"/>
      <c r="O12" s="763"/>
      <c r="P12" s="225" t="s">
        <v>154</v>
      </c>
      <c r="Q12" s="430"/>
      <c r="R12" s="624">
        <v>5</v>
      </c>
      <c r="S12" s="625" t="s">
        <v>158</v>
      </c>
      <c r="T12" s="630"/>
      <c r="U12" s="623">
        <v>1500</v>
      </c>
      <c r="V12" s="344"/>
      <c r="W12" s="767" t="s">
        <v>116</v>
      </c>
      <c r="X12" s="627" t="s">
        <v>171</v>
      </c>
      <c r="Y12" s="55"/>
      <c r="Z12" s="1419"/>
      <c r="AA12" s="68"/>
      <c r="AB12" s="68"/>
      <c r="AC12" s="68"/>
      <c r="AD12" s="68"/>
      <c r="AE12" s="68"/>
      <c r="AF12" s="68"/>
    </row>
    <row r="13" spans="1:40" s="32" customFormat="1" ht="16.5" customHeight="1">
      <c r="A13" s="1358"/>
      <c r="B13" s="240">
        <v>6</v>
      </c>
      <c r="C13" s="243" t="s">
        <v>172</v>
      </c>
      <c r="D13" s="1038" t="s">
        <v>651</v>
      </c>
      <c r="E13" s="1039"/>
      <c r="F13" s="1039"/>
      <c r="G13" s="1040"/>
      <c r="H13" s="419"/>
      <c r="I13" s="55"/>
      <c r="J13" s="229">
        <v>6</v>
      </c>
      <c r="K13" s="243" t="s">
        <v>689</v>
      </c>
      <c r="L13" s="54"/>
      <c r="M13" s="524">
        <v>2600</v>
      </c>
      <c r="N13" s="652"/>
      <c r="O13" s="763"/>
      <c r="P13" s="225" t="s">
        <v>688</v>
      </c>
      <c r="Q13" s="430"/>
      <c r="R13" s="624"/>
      <c r="S13" s="625"/>
      <c r="T13" s="630"/>
      <c r="U13" s="623"/>
      <c r="V13" s="634"/>
      <c r="W13" s="631"/>
      <c r="X13" s="627"/>
      <c r="Y13" s="53"/>
      <c r="Z13" s="1419"/>
      <c r="AA13" s="68"/>
      <c r="AB13" s="68"/>
      <c r="AC13" s="68"/>
      <c r="AD13" s="68"/>
      <c r="AE13" s="68"/>
      <c r="AF13" s="68"/>
    </row>
    <row r="14" spans="1:40" s="32" customFormat="1" ht="16.5" customHeight="1">
      <c r="A14" s="1358"/>
      <c r="B14" s="240">
        <v>7</v>
      </c>
      <c r="C14" s="243" t="s">
        <v>179</v>
      </c>
      <c r="D14" s="54" t="s">
        <v>125</v>
      </c>
      <c r="E14" s="5">
        <v>2000</v>
      </c>
      <c r="F14" s="743"/>
      <c r="G14" s="758"/>
      <c r="H14" s="419" t="s">
        <v>165</v>
      </c>
      <c r="I14" s="53"/>
      <c r="J14" s="229">
        <v>7</v>
      </c>
      <c r="K14" s="1166" t="s">
        <v>687</v>
      </c>
      <c r="L14" s="54"/>
      <c r="M14" s="524"/>
      <c r="N14" s="652"/>
      <c r="O14" s="763"/>
      <c r="P14" s="225"/>
      <c r="Q14" s="430"/>
      <c r="R14" s="240"/>
      <c r="S14" s="9"/>
      <c r="T14" s="431"/>
      <c r="U14" s="260"/>
      <c r="V14" s="432"/>
      <c r="W14" s="433"/>
      <c r="X14" s="225"/>
      <c r="Y14" s="53"/>
      <c r="Z14" s="1419"/>
      <c r="AA14" s="68"/>
      <c r="AB14" s="68"/>
      <c r="AC14" s="68"/>
      <c r="AD14" s="68"/>
      <c r="AE14" s="68"/>
      <c r="AF14" s="68"/>
    </row>
    <row r="15" spans="1:40" s="32" customFormat="1" ht="16.5" customHeight="1">
      <c r="A15" s="1358"/>
      <c r="B15" s="240">
        <v>8</v>
      </c>
      <c r="C15" s="243" t="s">
        <v>613</v>
      </c>
      <c r="D15" s="54" t="s">
        <v>125</v>
      </c>
      <c r="E15" s="5">
        <v>3400</v>
      </c>
      <c r="F15" s="743"/>
      <c r="G15" s="758"/>
      <c r="H15" s="225" t="s">
        <v>178</v>
      </c>
      <c r="I15" s="53"/>
      <c r="J15" s="229">
        <v>8</v>
      </c>
      <c r="K15" s="243" t="s">
        <v>127</v>
      </c>
      <c r="L15" s="54"/>
      <c r="M15" s="524">
        <v>1650</v>
      </c>
      <c r="N15" s="652"/>
      <c r="O15" s="763"/>
      <c r="P15" s="502" t="s">
        <v>175</v>
      </c>
      <c r="Q15" s="430"/>
      <c r="R15" s="240"/>
      <c r="S15" s="9"/>
      <c r="T15" s="431"/>
      <c r="U15" s="260"/>
      <c r="V15" s="432"/>
      <c r="W15" s="433"/>
      <c r="X15" s="225"/>
      <c r="Y15" s="53"/>
      <c r="Z15" s="1419"/>
      <c r="AA15" s="68"/>
      <c r="AB15" s="68"/>
      <c r="AC15" s="68"/>
      <c r="AD15" s="68"/>
      <c r="AE15" s="68"/>
      <c r="AF15" s="68"/>
    </row>
    <row r="16" spans="1:40" s="32" customFormat="1" ht="16.5" customHeight="1">
      <c r="A16" s="1358"/>
      <c r="B16" s="240">
        <v>9</v>
      </c>
      <c r="C16" s="243" t="s">
        <v>614</v>
      </c>
      <c r="D16" s="1038" t="s">
        <v>615</v>
      </c>
      <c r="E16" s="1039"/>
      <c r="F16" s="1039"/>
      <c r="G16" s="1040"/>
      <c r="H16" s="225"/>
      <c r="I16" s="53"/>
      <c r="J16" s="229">
        <v>9</v>
      </c>
      <c r="K16" s="243" t="s">
        <v>181</v>
      </c>
      <c r="L16" s="54"/>
      <c r="M16" s="524">
        <v>1800</v>
      </c>
      <c r="N16" s="652"/>
      <c r="O16" s="763"/>
      <c r="P16" s="503" t="s">
        <v>175</v>
      </c>
      <c r="Q16" s="430"/>
      <c r="R16" s="240"/>
      <c r="S16" s="9"/>
      <c r="T16" s="431"/>
      <c r="U16" s="260"/>
      <c r="V16" s="432"/>
      <c r="W16" s="433"/>
      <c r="X16" s="225"/>
      <c r="Y16" s="53"/>
      <c r="Z16" s="1419"/>
      <c r="AA16" s="68"/>
      <c r="AB16" s="68"/>
      <c r="AC16" s="68"/>
      <c r="AD16" s="68"/>
      <c r="AE16" s="68"/>
      <c r="AF16" s="68"/>
    </row>
    <row r="17" spans="1:40" s="32" customFormat="1" ht="16.5" customHeight="1">
      <c r="A17" s="1358"/>
      <c r="B17" s="240">
        <v>10</v>
      </c>
      <c r="C17" s="243" t="s">
        <v>239</v>
      </c>
      <c r="D17" s="283" t="s">
        <v>125</v>
      </c>
      <c r="E17" s="5">
        <v>1950</v>
      </c>
      <c r="F17" s="743"/>
      <c r="G17" s="758"/>
      <c r="H17" s="419" t="s">
        <v>176</v>
      </c>
      <c r="I17" s="55"/>
      <c r="J17" s="229">
        <v>10</v>
      </c>
      <c r="K17" s="243" t="s">
        <v>158</v>
      </c>
      <c r="L17" s="57"/>
      <c r="M17" s="524">
        <v>2200</v>
      </c>
      <c r="N17" s="652"/>
      <c r="O17" s="763"/>
      <c r="P17" s="225" t="s">
        <v>174</v>
      </c>
      <c r="Q17" s="430"/>
      <c r="R17" s="240"/>
      <c r="S17" s="9"/>
      <c r="T17" s="431"/>
      <c r="U17" s="260"/>
      <c r="V17" s="434"/>
      <c r="W17" s="435"/>
      <c r="X17" s="225"/>
      <c r="Y17" s="53"/>
      <c r="Z17" s="1419"/>
      <c r="AA17" s="68"/>
      <c r="AB17" s="68"/>
      <c r="AC17" s="68"/>
      <c r="AD17" s="68"/>
      <c r="AE17" s="68"/>
      <c r="AF17" s="68"/>
    </row>
    <row r="18" spans="1:40" s="32" customFormat="1" ht="16.5" customHeight="1">
      <c r="A18" s="1358"/>
      <c r="B18" s="240">
        <v>11</v>
      </c>
      <c r="C18" s="308" t="s">
        <v>127</v>
      </c>
      <c r="D18" s="239"/>
      <c r="E18" s="19">
        <v>2000</v>
      </c>
      <c r="F18" s="743"/>
      <c r="G18" s="757"/>
      <c r="H18" s="419" t="s">
        <v>167</v>
      </c>
      <c r="I18" s="53"/>
      <c r="J18" s="229">
        <v>11</v>
      </c>
      <c r="K18" s="243" t="s">
        <v>130</v>
      </c>
      <c r="L18" s="57"/>
      <c r="M18" s="524">
        <v>1300</v>
      </c>
      <c r="N18" s="652"/>
      <c r="O18" s="763"/>
      <c r="P18" s="225" t="s">
        <v>171</v>
      </c>
      <c r="Q18" s="436"/>
      <c r="R18" s="240"/>
      <c r="S18" s="9"/>
      <c r="T18" s="431"/>
      <c r="U18" s="260"/>
      <c r="V18" s="437"/>
      <c r="W18" s="433"/>
      <c r="X18" s="225"/>
      <c r="Y18" s="53"/>
      <c r="Z18" s="1419"/>
      <c r="AA18" s="68"/>
      <c r="AB18" s="68"/>
      <c r="AC18" s="68"/>
      <c r="AD18" s="68"/>
      <c r="AE18" s="68"/>
      <c r="AF18" s="68"/>
    </row>
    <row r="19" spans="1:40" s="32" customFormat="1" ht="16.5" customHeight="1">
      <c r="A19" s="1358"/>
      <c r="B19" s="240">
        <v>12</v>
      </c>
      <c r="C19" s="243" t="s">
        <v>129</v>
      </c>
      <c r="D19" s="54" t="s">
        <v>125</v>
      </c>
      <c r="E19" s="5">
        <v>3000</v>
      </c>
      <c r="F19" s="743"/>
      <c r="G19" s="758"/>
      <c r="H19" s="225" t="s">
        <v>682</v>
      </c>
      <c r="I19" s="53"/>
      <c r="J19" s="229">
        <v>12</v>
      </c>
      <c r="K19" s="243" t="s">
        <v>363</v>
      </c>
      <c r="L19" s="415"/>
      <c r="M19" s="524">
        <v>1250</v>
      </c>
      <c r="N19" s="651"/>
      <c r="O19" s="758"/>
      <c r="P19" s="225" t="s">
        <v>159</v>
      </c>
      <c r="Q19" s="436"/>
      <c r="R19" s="438"/>
      <c r="S19" s="439"/>
      <c r="T19" s="440"/>
      <c r="U19" s="441"/>
      <c r="V19" s="442"/>
      <c r="W19" s="443"/>
      <c r="X19" s="444"/>
      <c r="Y19" s="58"/>
      <c r="Z19" s="1419"/>
      <c r="AA19" s="68"/>
      <c r="AB19" s="68"/>
      <c r="AC19" s="68"/>
      <c r="AD19" s="68"/>
      <c r="AE19" s="68"/>
      <c r="AF19" s="68"/>
    </row>
    <row r="20" spans="1:40" s="32" customFormat="1" ht="16.5" customHeight="1">
      <c r="A20" s="1358"/>
      <c r="B20" s="240">
        <v>13</v>
      </c>
      <c r="C20" s="243" t="s">
        <v>145</v>
      </c>
      <c r="D20" s="54" t="s">
        <v>125</v>
      </c>
      <c r="E20" s="5">
        <v>3350</v>
      </c>
      <c r="F20" s="743"/>
      <c r="G20" s="758"/>
      <c r="H20" s="225" t="s">
        <v>156</v>
      </c>
      <c r="I20" s="53"/>
      <c r="J20" s="229">
        <v>13</v>
      </c>
      <c r="K20" s="243" t="s">
        <v>182</v>
      </c>
      <c r="L20" s="54"/>
      <c r="M20" s="553">
        <v>3550</v>
      </c>
      <c r="N20" s="651"/>
      <c r="O20" s="758"/>
      <c r="P20" s="225" t="s">
        <v>177</v>
      </c>
      <c r="Q20" s="430"/>
      <c r="R20" s="438"/>
      <c r="S20" s="439"/>
      <c r="T20" s="440"/>
      <c r="U20" s="441"/>
      <c r="V20" s="445"/>
      <c r="W20" s="443"/>
      <c r="X20" s="444"/>
      <c r="Y20" s="58"/>
      <c r="Z20" s="1419"/>
      <c r="AA20" s="68"/>
      <c r="AB20" s="68"/>
      <c r="AC20" s="68"/>
      <c r="AD20" s="68"/>
      <c r="AE20" s="68"/>
      <c r="AF20" s="68"/>
    </row>
    <row r="21" spans="1:40" s="32" customFormat="1" ht="16.5" customHeight="1">
      <c r="A21" s="1358"/>
      <c r="B21" s="240">
        <v>14</v>
      </c>
      <c r="C21" s="243" t="s">
        <v>183</v>
      </c>
      <c r="D21" s="54" t="s">
        <v>125</v>
      </c>
      <c r="E21" s="5">
        <v>2050</v>
      </c>
      <c r="F21" s="743"/>
      <c r="G21" s="758"/>
      <c r="H21" s="225" t="s">
        <v>156</v>
      </c>
      <c r="I21" s="53"/>
      <c r="J21" s="229">
        <v>14</v>
      </c>
      <c r="K21" s="243" t="s">
        <v>145</v>
      </c>
      <c r="L21" s="54"/>
      <c r="M21" s="553">
        <v>2500</v>
      </c>
      <c r="N21" s="651"/>
      <c r="O21" s="758"/>
      <c r="P21" s="225" t="s">
        <v>156</v>
      </c>
      <c r="Q21" s="430"/>
      <c r="R21" s="438"/>
      <c r="S21" s="439"/>
      <c r="T21" s="440"/>
      <c r="U21" s="441"/>
      <c r="V21" s="445"/>
      <c r="W21" s="443"/>
      <c r="X21" s="444"/>
      <c r="Y21" s="58"/>
      <c r="Z21" s="1419"/>
      <c r="AA21" s="68"/>
      <c r="AB21" s="68"/>
      <c r="AC21" s="68"/>
      <c r="AD21" s="68"/>
      <c r="AE21" s="68"/>
      <c r="AF21" s="68"/>
    </row>
    <row r="22" spans="1:40" s="32" customFormat="1" ht="16.5" customHeight="1">
      <c r="A22" s="1358"/>
      <c r="B22" s="240">
        <v>15</v>
      </c>
      <c r="C22" s="243" t="s">
        <v>184</v>
      </c>
      <c r="D22" s="283"/>
      <c r="E22" s="5">
        <v>1100</v>
      </c>
      <c r="F22" s="743"/>
      <c r="G22" s="759"/>
      <c r="H22" s="419" t="s">
        <v>185</v>
      </c>
      <c r="I22" s="53"/>
      <c r="J22" s="229">
        <v>15</v>
      </c>
      <c r="K22" s="243" t="s">
        <v>183</v>
      </c>
      <c r="L22" s="54"/>
      <c r="M22" s="553">
        <v>3950</v>
      </c>
      <c r="N22" s="651"/>
      <c r="O22" s="758"/>
      <c r="P22" s="225" t="s">
        <v>163</v>
      </c>
      <c r="Q22" s="430"/>
      <c r="R22" s="438"/>
      <c r="S22" s="439"/>
      <c r="T22" s="440"/>
      <c r="U22" s="441"/>
      <c r="V22" s="445"/>
      <c r="W22" s="443"/>
      <c r="X22" s="444"/>
      <c r="Y22" s="58"/>
      <c r="Z22" s="1419"/>
      <c r="AA22" s="68"/>
      <c r="AB22" s="68"/>
      <c r="AC22" s="68"/>
      <c r="AD22" s="68"/>
      <c r="AE22" s="68"/>
      <c r="AF22" s="68"/>
    </row>
    <row r="23" spans="1:40" s="32" customFormat="1" ht="16.5" customHeight="1">
      <c r="A23" s="1358"/>
      <c r="B23" s="240">
        <v>16</v>
      </c>
      <c r="C23" s="316" t="s">
        <v>189</v>
      </c>
      <c r="D23" s="54" t="s">
        <v>125</v>
      </c>
      <c r="E23" s="61">
        <v>2200</v>
      </c>
      <c r="F23" s="743"/>
      <c r="G23" s="760"/>
      <c r="H23" s="416" t="s">
        <v>159</v>
      </c>
      <c r="I23" s="53"/>
      <c r="J23" s="229">
        <v>16</v>
      </c>
      <c r="K23" s="243" t="s">
        <v>184</v>
      </c>
      <c r="L23" s="54" t="s">
        <v>125</v>
      </c>
      <c r="M23" s="553">
        <v>1750</v>
      </c>
      <c r="N23" s="651"/>
      <c r="O23" s="758"/>
      <c r="P23" s="225" t="s">
        <v>185</v>
      </c>
      <c r="Q23" s="430"/>
      <c r="R23" s="438"/>
      <c r="S23" s="439"/>
      <c r="T23" s="440"/>
      <c r="U23" s="441"/>
      <c r="V23" s="445"/>
      <c r="W23" s="443"/>
      <c r="X23" s="444"/>
      <c r="Y23" s="58"/>
      <c r="Z23" s="1419"/>
      <c r="AA23" s="68"/>
      <c r="AB23" s="68"/>
      <c r="AC23" s="68"/>
      <c r="AD23" s="68"/>
      <c r="AE23" s="68"/>
      <c r="AF23" s="68"/>
    </row>
    <row r="24" spans="1:40" s="32" customFormat="1" ht="16.5" customHeight="1">
      <c r="A24" s="1358"/>
      <c r="B24" s="240">
        <v>17</v>
      </c>
      <c r="C24" s="317" t="s">
        <v>155</v>
      </c>
      <c r="D24" s="54" t="s">
        <v>125</v>
      </c>
      <c r="E24" s="5">
        <v>2750</v>
      </c>
      <c r="F24" s="743"/>
      <c r="G24" s="759"/>
      <c r="H24" s="225" t="s">
        <v>156</v>
      </c>
      <c r="I24" s="53"/>
      <c r="J24" s="229">
        <v>17</v>
      </c>
      <c r="K24" s="243" t="s">
        <v>186</v>
      </c>
      <c r="L24" s="54"/>
      <c r="M24" s="553">
        <v>1850</v>
      </c>
      <c r="N24" s="653"/>
      <c r="O24" s="758"/>
      <c r="P24" s="419" t="s">
        <v>171</v>
      </c>
      <c r="Q24" s="430"/>
      <c r="R24" s="438"/>
      <c r="S24" s="439"/>
      <c r="T24" s="440"/>
      <c r="U24" s="441"/>
      <c r="V24" s="445"/>
      <c r="W24" s="443"/>
      <c r="X24" s="444"/>
      <c r="Y24" s="58"/>
      <c r="Z24" s="1419"/>
      <c r="AA24" s="68"/>
      <c r="AB24" s="68"/>
      <c r="AC24" s="68"/>
      <c r="AD24" s="68"/>
      <c r="AE24" s="68"/>
      <c r="AF24" s="68"/>
    </row>
    <row r="25" spans="1:40" s="32" customFormat="1" ht="16.5" customHeight="1">
      <c r="A25" s="1358"/>
      <c r="B25" s="240">
        <v>18</v>
      </c>
      <c r="C25" s="317" t="s">
        <v>158</v>
      </c>
      <c r="D25" s="54" t="s">
        <v>125</v>
      </c>
      <c r="E25" s="5">
        <v>5200</v>
      </c>
      <c r="F25" s="743"/>
      <c r="G25" s="758"/>
      <c r="H25" s="225" t="s">
        <v>159</v>
      </c>
      <c r="I25" s="53"/>
      <c r="J25" s="59">
        <v>18</v>
      </c>
      <c r="K25" s="620" t="s">
        <v>510</v>
      </c>
      <c r="L25" s="54"/>
      <c r="M25" s="553">
        <v>1350</v>
      </c>
      <c r="N25" s="991"/>
      <c r="O25" s="764"/>
      <c r="P25" s="456" t="s">
        <v>154</v>
      </c>
      <c r="Q25" s="448"/>
      <c r="R25" s="438"/>
      <c r="S25" s="439"/>
      <c r="T25" s="440"/>
      <c r="U25" s="441"/>
      <c r="V25" s="445"/>
      <c r="W25" s="443"/>
      <c r="X25" s="444"/>
      <c r="Y25" s="58"/>
      <c r="Z25" s="1419"/>
      <c r="AA25" s="68"/>
      <c r="AB25" s="68"/>
      <c r="AC25" s="68"/>
      <c r="AD25" s="68"/>
      <c r="AE25" s="68"/>
      <c r="AF25" s="68"/>
    </row>
    <row r="26" spans="1:40" s="32" customFormat="1" ht="16.5" customHeight="1">
      <c r="A26" s="1358"/>
      <c r="B26" s="240">
        <v>19</v>
      </c>
      <c r="C26" s="317" t="s">
        <v>162</v>
      </c>
      <c r="D26" s="54" t="s">
        <v>125</v>
      </c>
      <c r="E26" s="5">
        <v>2350</v>
      </c>
      <c r="F26" s="742"/>
      <c r="G26" s="758"/>
      <c r="H26" s="225" t="s">
        <v>403</v>
      </c>
      <c r="I26" s="53"/>
      <c r="J26" s="449"/>
      <c r="K26" s="59"/>
      <c r="L26" s="450"/>
      <c r="M26" s="451"/>
      <c r="N26" s="621"/>
      <c r="O26" s="443"/>
      <c r="P26" s="453"/>
      <c r="Q26" s="430"/>
      <c r="R26" s="438"/>
      <c r="S26" s="439"/>
      <c r="T26" s="440"/>
      <c r="U26" s="441"/>
      <c r="V26" s="445"/>
      <c r="W26" s="443"/>
      <c r="X26" s="444"/>
      <c r="Y26" s="58"/>
      <c r="Z26" s="1419"/>
      <c r="AA26" s="68"/>
      <c r="AB26" s="68"/>
      <c r="AC26" s="68"/>
      <c r="AD26" s="68"/>
      <c r="AE26" s="68"/>
      <c r="AF26" s="68"/>
    </row>
    <row r="27" spans="1:40" s="32" customFormat="1" ht="16.5" customHeight="1">
      <c r="A27" s="1358"/>
      <c r="B27" s="81"/>
      <c r="C27" s="81"/>
      <c r="F27" s="82"/>
      <c r="G27" s="82"/>
      <c r="H27" s="82"/>
      <c r="I27" s="53"/>
      <c r="J27" s="449"/>
      <c r="K27" s="59"/>
      <c r="L27" s="450"/>
      <c r="M27" s="451"/>
      <c r="N27" s="452"/>
      <c r="O27" s="443"/>
      <c r="P27" s="453"/>
      <c r="Q27" s="430"/>
      <c r="R27" s="438"/>
      <c r="S27" s="439"/>
      <c r="T27" s="440"/>
      <c r="U27" s="441"/>
      <c r="V27" s="445"/>
      <c r="W27" s="443"/>
      <c r="X27" s="444"/>
      <c r="Y27" s="58"/>
      <c r="Z27" s="1419"/>
      <c r="AA27" s="68"/>
      <c r="AB27" s="68"/>
      <c r="AC27" s="68"/>
      <c r="AD27" s="68"/>
      <c r="AE27" s="68"/>
      <c r="AF27" s="68"/>
    </row>
    <row r="28" spans="1:40" s="32" customFormat="1" ht="16.5" customHeight="1">
      <c r="A28" s="1358"/>
      <c r="B28" s="449"/>
      <c r="C28" s="59"/>
      <c r="D28" s="450"/>
      <c r="E28" s="451"/>
      <c r="F28" s="452"/>
      <c r="G28" s="443"/>
      <c r="H28" s="453"/>
      <c r="I28" s="53"/>
      <c r="J28" s="449"/>
      <c r="K28" s="59"/>
      <c r="L28" s="450"/>
      <c r="M28" s="451"/>
      <c r="N28" s="452"/>
      <c r="O28" s="443"/>
      <c r="P28" s="453"/>
      <c r="Q28" s="6"/>
      <c r="R28" s="438"/>
      <c r="S28" s="59"/>
      <c r="T28" s="455"/>
      <c r="U28" s="441"/>
      <c r="V28" s="445"/>
      <c r="W28" s="443"/>
      <c r="X28" s="444"/>
      <c r="Y28" s="58"/>
      <c r="Z28" s="1419"/>
      <c r="AA28" s="68"/>
      <c r="AB28" s="68"/>
      <c r="AC28" s="68"/>
      <c r="AD28" s="68"/>
      <c r="AE28" s="68"/>
      <c r="AF28" s="68"/>
    </row>
    <row r="29" spans="1:40" s="32" customFormat="1" ht="16.5" customHeight="1">
      <c r="A29" s="1358"/>
      <c r="B29" s="447"/>
      <c r="C29" s="317"/>
      <c r="D29" s="457"/>
      <c r="E29" s="424"/>
      <c r="F29" s="458"/>
      <c r="G29" s="429"/>
      <c r="H29" s="225"/>
      <c r="I29" s="459"/>
      <c r="J29" s="460"/>
      <c r="K29" s="461"/>
      <c r="L29" s="462"/>
      <c r="M29" s="424"/>
      <c r="N29" s="458"/>
      <c r="O29" s="227"/>
      <c r="P29" s="453"/>
      <c r="Q29" s="6"/>
      <c r="R29" s="438"/>
      <c r="S29" s="59"/>
      <c r="T29" s="446"/>
      <c r="U29" s="441"/>
      <c r="V29" s="458"/>
      <c r="W29" s="443"/>
      <c r="X29" s="444"/>
      <c r="Y29" s="58"/>
      <c r="Z29" s="1419"/>
      <c r="AA29" s="68"/>
      <c r="AB29" s="68"/>
      <c r="AC29" s="68"/>
      <c r="AD29" s="68"/>
      <c r="AE29" s="68"/>
      <c r="AF29" s="68"/>
    </row>
    <row r="30" spans="1:40" s="32" customFormat="1" ht="16.5" customHeight="1">
      <c r="A30" s="1359"/>
      <c r="B30" s="1366" t="s">
        <v>190</v>
      </c>
      <c r="C30" s="1366"/>
      <c r="D30" s="1376">
        <f>SUM(E8:E26)</f>
        <v>44200</v>
      </c>
      <c r="E30" s="1376"/>
      <c r="F30" s="346">
        <f>SUM(F8:F26)</f>
        <v>0</v>
      </c>
      <c r="G30" s="463"/>
      <c r="H30" s="464"/>
      <c r="I30" s="465"/>
      <c r="J30" s="1357" t="s">
        <v>191</v>
      </c>
      <c r="K30" s="1306"/>
      <c r="L30" s="1374">
        <f>SUM(M8:M29)</f>
        <v>33250</v>
      </c>
      <c r="M30" s="1375"/>
      <c r="N30" s="346">
        <f>SUM(N8:N29)</f>
        <v>0</v>
      </c>
      <c r="O30" s="451"/>
      <c r="P30" s="227"/>
      <c r="Q30" s="237"/>
      <c r="R30" s="1425" t="s">
        <v>187</v>
      </c>
      <c r="S30" s="1366"/>
      <c r="T30" s="1376">
        <f>SUM(U8:U29)</f>
        <v>7100</v>
      </c>
      <c r="U30" s="1376"/>
      <c r="V30" s="346">
        <f>SUM(V8:V29)</f>
        <v>0</v>
      </c>
      <c r="W30" s="463"/>
      <c r="X30" s="466"/>
      <c r="Y30" s="66"/>
      <c r="Z30" s="1419"/>
      <c r="AA30" s="68"/>
      <c r="AB30" s="68"/>
      <c r="AC30" s="68"/>
      <c r="AD30" s="68"/>
      <c r="AE30" s="68"/>
      <c r="AF30" s="68"/>
      <c r="AG30" s="68"/>
      <c r="AH30" s="68"/>
    </row>
    <row r="31" spans="1:40" s="32" customFormat="1" ht="11.25" customHeight="1">
      <c r="A31" s="42" t="s">
        <v>610</v>
      </c>
      <c r="B31" s="69"/>
      <c r="C31" s="69"/>
      <c r="D31" s="69"/>
      <c r="E31" s="69"/>
      <c r="F31" s="69"/>
      <c r="G31" s="69"/>
      <c r="H31" s="69"/>
      <c r="I31" s="69"/>
      <c r="J31" s="37"/>
      <c r="K31" s="65"/>
      <c r="M31" s="63"/>
      <c r="N31" s="63"/>
      <c r="O31" s="63"/>
      <c r="P31" s="63"/>
      <c r="Q31" s="36"/>
      <c r="R31" s="72"/>
      <c r="S31" s="70" t="s">
        <v>619</v>
      </c>
      <c r="V31" s="72"/>
      <c r="W31" s="26"/>
      <c r="Y31" s="26"/>
      <c r="Z31" s="33"/>
      <c r="AE31" s="68"/>
      <c r="AF31" s="68"/>
      <c r="AG31" s="68"/>
      <c r="AH31" s="68"/>
      <c r="AI31" s="68"/>
      <c r="AJ31" s="68"/>
      <c r="AK31" s="68"/>
      <c r="AL31" s="68"/>
      <c r="AM31" s="68"/>
      <c r="AN31" s="68"/>
    </row>
    <row r="32" spans="1:40" s="32" customFormat="1" ht="11.25" customHeight="1">
      <c r="A32" s="42" t="s">
        <v>530</v>
      </c>
      <c r="B32" s="71"/>
      <c r="C32" s="71"/>
      <c r="D32" s="71"/>
      <c r="E32" s="71"/>
      <c r="F32" s="71"/>
      <c r="G32" s="71"/>
      <c r="H32" s="71"/>
      <c r="I32" s="71"/>
      <c r="J32" s="71"/>
      <c r="K32" s="42" t="s">
        <v>654</v>
      </c>
      <c r="L32" s="65"/>
      <c r="M32" s="63"/>
      <c r="N32" s="63"/>
      <c r="O32" s="63"/>
      <c r="P32" s="63"/>
      <c r="Q32" s="72"/>
      <c r="R32" s="67"/>
      <c r="S32" s="67" t="s">
        <v>620</v>
      </c>
      <c r="T32" s="67"/>
      <c r="U32" s="67"/>
      <c r="V32" s="26"/>
      <c r="W32" s="26"/>
      <c r="X32" s="26"/>
      <c r="Y32" s="33"/>
      <c r="Z32" s="33"/>
      <c r="AE32" s="617"/>
      <c r="AF32" s="617"/>
      <c r="AG32" s="617"/>
      <c r="AH32" s="617"/>
      <c r="AI32" s="617"/>
      <c r="AJ32" s="617"/>
      <c r="AK32" s="617"/>
      <c r="AL32" s="617"/>
      <c r="AM32" s="617"/>
      <c r="AN32" s="617"/>
    </row>
    <row r="33" spans="1:40" s="32" customFormat="1" ht="11.25" customHeight="1">
      <c r="A33" s="42" t="s">
        <v>480</v>
      </c>
      <c r="G33" s="71"/>
      <c r="H33" s="71"/>
      <c r="I33" s="71"/>
      <c r="J33" s="71"/>
      <c r="K33" s="42" t="s">
        <v>735</v>
      </c>
      <c r="L33" s="69"/>
      <c r="M33" s="69"/>
      <c r="N33" s="69"/>
      <c r="O33" s="69"/>
      <c r="P33" s="69"/>
      <c r="Q33" s="65"/>
      <c r="U33" s="1245" t="s">
        <v>505</v>
      </c>
      <c r="V33" s="1245"/>
      <c r="W33" s="1245"/>
      <c r="X33" s="43"/>
      <c r="Y33" s="40"/>
      <c r="Z33" s="40"/>
      <c r="AA33" s="68"/>
      <c r="AB33" s="68"/>
      <c r="AC33" s="68"/>
      <c r="AD33" s="68"/>
      <c r="AE33" s="68"/>
      <c r="AF33" s="68"/>
      <c r="AG33" s="68"/>
      <c r="AH33" s="68"/>
      <c r="AI33" s="68"/>
      <c r="AJ33" s="68"/>
      <c r="AK33" s="68"/>
      <c r="AL33" s="68"/>
      <c r="AM33" s="68"/>
      <c r="AN33" s="68"/>
    </row>
    <row r="34" spans="1:40" ht="11.25" customHeight="1">
      <c r="A34" s="525" t="s">
        <v>519</v>
      </c>
      <c r="U34" s="1245"/>
      <c r="V34" s="1245"/>
      <c r="W34" s="1245"/>
    </row>
    <row r="35" spans="1:40" ht="11.25" customHeight="1">
      <c r="A35" s="525" t="s">
        <v>520</v>
      </c>
      <c r="U35" s="1341" t="s">
        <v>506</v>
      </c>
      <c r="V35" s="1341"/>
      <c r="W35" s="1341"/>
    </row>
  </sheetData>
  <mergeCells count="43">
    <mergeCell ref="A1:B1"/>
    <mergeCell ref="U35:W35"/>
    <mergeCell ref="Z6:Z30"/>
    <mergeCell ref="J30:K30"/>
    <mergeCell ref="L5:M5"/>
    <mergeCell ref="J6:P6"/>
    <mergeCell ref="T30:U30"/>
    <mergeCell ref="R30:S30"/>
    <mergeCell ref="Q5:T5"/>
    <mergeCell ref="T7:U7"/>
    <mergeCell ref="R6:X6"/>
    <mergeCell ref="U33:W34"/>
    <mergeCell ref="D7:E7"/>
    <mergeCell ref="U3:X3"/>
    <mergeCell ref="W2:X2"/>
    <mergeCell ref="D1:F1"/>
    <mergeCell ref="B6:H6"/>
    <mergeCell ref="N5:P5"/>
    <mergeCell ref="Q4:T4"/>
    <mergeCell ref="U4:X5"/>
    <mergeCell ref="U2:V2"/>
    <mergeCell ref="L4:M4"/>
    <mergeCell ref="U1:V1"/>
    <mergeCell ref="L2:N3"/>
    <mergeCell ref="R1:T2"/>
    <mergeCell ref="R3:T3"/>
    <mergeCell ref="O2:O3"/>
    <mergeCell ref="A6:A30"/>
    <mergeCell ref="W1:X1"/>
    <mergeCell ref="P1:Q2"/>
    <mergeCell ref="B30:C30"/>
    <mergeCell ref="A4:B4"/>
    <mergeCell ref="C2:F3"/>
    <mergeCell ref="G2:K3"/>
    <mergeCell ref="L30:M30"/>
    <mergeCell ref="D30:E30"/>
    <mergeCell ref="L7:M7"/>
    <mergeCell ref="D4:K4"/>
    <mergeCell ref="H5:K5"/>
    <mergeCell ref="D5:F5"/>
    <mergeCell ref="N4:P4"/>
    <mergeCell ref="A3:B3"/>
    <mergeCell ref="G1:K1"/>
  </mergeCells>
  <phoneticPr fontId="3"/>
  <conditionalFormatting sqref="N8:N11 N19:N29 F28:F29 F8:F12 F17:F26 F14:F15">
    <cfRule type="expression" dxfId="67" priority="7" stopIfTrue="1">
      <formula>E8&lt;F8</formula>
    </cfRule>
  </conditionalFormatting>
  <conditionalFormatting sqref="F30 N30">
    <cfRule type="expression" dxfId="66" priority="8" stopIfTrue="1">
      <formula>D30&lt;F30</formula>
    </cfRule>
  </conditionalFormatting>
  <conditionalFormatting sqref="N12:N18">
    <cfRule type="expression" dxfId="65" priority="6" stopIfTrue="1">
      <formula>M12&lt;N12</formula>
    </cfRule>
  </conditionalFormatting>
  <conditionalFormatting sqref="V8:V12">
    <cfRule type="expression" dxfId="64" priority="1" stopIfTrue="1">
      <formula>U8&lt;V8</formula>
    </cfRule>
  </conditionalFormatting>
  <dataValidations count="1">
    <dataValidation imeMode="off" allowBlank="1" showInputMessage="1" showErrorMessage="1" sqref="V8:V12 N8:N24 D22 M13:M16 D9:D10 D29:D30 D1:F1 N1 L30:N30 E30:F30 O2:O3 R1:T3 U2:X2 U4:X5 T30:V30 H5:K5 D5:F5 D16:D18 M10:M11 M20:M25 E14:F15 E17:F26 E8:F12 D12:D13"/>
  </dataValidations>
  <printOptions horizontalCentered="1"/>
  <pageMargins left="0.39370078740157483" right="0" top="0.39370078740157483" bottom="0" header="0.51181102362204722" footer="0.19685039370078741"/>
  <pageSetup paperSize="9"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6"/>
  <sheetViews>
    <sheetView showGridLines="0" showZeros="0" topLeftCell="A16" zoomScaleNormal="100" zoomScaleSheetLayoutView="100" workbookViewId="0">
      <selection activeCell="E12" sqref="E12"/>
    </sheetView>
  </sheetViews>
  <sheetFormatPr defaultRowHeight="13.5"/>
  <cols>
    <col min="1" max="1" width="3.375" style="32" customWidth="1"/>
    <col min="2" max="2" width="2.75" style="32" customWidth="1"/>
    <col min="3" max="3" width="8.625" style="32" customWidth="1"/>
    <col min="4" max="4" width="1.875" style="32" customWidth="1"/>
    <col min="5" max="5" width="6.375" style="32" customWidth="1"/>
    <col min="6" max="6" width="9.625" style="32" customWidth="1"/>
    <col min="7" max="7" width="8.875" style="32" customWidth="1"/>
    <col min="8" max="8" width="5.125" style="32" customWidth="1"/>
    <col min="9" max="9" width="0.875" style="32" customWidth="1"/>
    <col min="10" max="10" width="2.75" style="32" customWidth="1"/>
    <col min="11" max="11" width="8.625" style="32" customWidth="1"/>
    <col min="12" max="12" width="1.875" style="32" customWidth="1"/>
    <col min="13" max="13" width="6.375" style="32" customWidth="1"/>
    <col min="14" max="14" width="9.625" style="32" customWidth="1"/>
    <col min="15" max="15" width="8.875" style="32" customWidth="1"/>
    <col min="16" max="16" width="5.125" style="32" customWidth="1"/>
    <col min="17" max="17" width="0.875" style="32" customWidth="1"/>
    <col min="18" max="18" width="2.75" style="32" customWidth="1"/>
    <col min="19" max="19" width="8.625" style="32" customWidth="1"/>
    <col min="20" max="20" width="1.875" style="32" customWidth="1"/>
    <col min="21" max="21" width="6.375" style="32" customWidth="1"/>
    <col min="22" max="22" width="9.125" style="32" customWidth="1"/>
    <col min="23" max="23" width="8.875" style="32" customWidth="1"/>
    <col min="24" max="24" width="5.125" style="32" customWidth="1"/>
    <col min="25" max="25" width="0.875" style="68" customWidth="1"/>
    <col min="26" max="26" width="2.875" style="68" customWidth="1"/>
    <col min="27" max="16384" width="9" style="68"/>
  </cols>
  <sheetData>
    <row r="1" spans="1:40" s="382" customFormat="1" ht="18" customHeight="1">
      <c r="A1" s="1417" t="str">
        <f>市内河!A1</f>
        <v>令和２年</v>
      </c>
      <c r="B1" s="1417"/>
      <c r="C1" s="994" t="s">
        <v>241</v>
      </c>
      <c r="D1" s="1433">
        <f>市内河!$D$1</f>
        <v>0</v>
      </c>
      <c r="E1" s="1434"/>
      <c r="F1" s="1435"/>
      <c r="G1" s="1429" t="s">
        <v>254</v>
      </c>
      <c r="H1" s="1429"/>
      <c r="I1" s="1429"/>
      <c r="J1" s="1429"/>
      <c r="K1" s="1429"/>
      <c r="L1" s="995" t="s">
        <v>382</v>
      </c>
      <c r="M1" s="996"/>
      <c r="N1" s="997">
        <f>市内河!$N$1</f>
        <v>0</v>
      </c>
      <c r="O1" s="995" t="s">
        <v>383</v>
      </c>
      <c r="P1" s="1362" t="s">
        <v>297</v>
      </c>
      <c r="Q1" s="1363"/>
      <c r="R1" s="1439">
        <f>市内河!$R$1</f>
        <v>0</v>
      </c>
      <c r="S1" s="1440"/>
      <c r="T1" s="1441"/>
      <c r="U1" s="1437" t="s">
        <v>385</v>
      </c>
      <c r="V1" s="1360"/>
      <c r="W1" s="1360" t="s">
        <v>117</v>
      </c>
      <c r="X1" s="1360"/>
    </row>
    <row r="2" spans="1:40" s="385" customFormat="1" ht="16.5" customHeight="1">
      <c r="A2" s="1007">
        <f>市内河!A2</f>
        <v>43862</v>
      </c>
      <c r="B2" s="999" t="s">
        <v>356</v>
      </c>
      <c r="C2" s="1438">
        <f>市内河!C2</f>
        <v>0</v>
      </c>
      <c r="D2" s="1389"/>
      <c r="E2" s="1389"/>
      <c r="F2" s="1389"/>
      <c r="G2" s="1389">
        <f>市内河!G2</f>
        <v>0</v>
      </c>
      <c r="H2" s="1389"/>
      <c r="I2" s="1389"/>
      <c r="J2" s="1389"/>
      <c r="K2" s="1389"/>
      <c r="L2" s="1389">
        <f>市内河!L2</f>
        <v>0</v>
      </c>
      <c r="M2" s="1389"/>
      <c r="N2" s="1389"/>
      <c r="O2" s="1396">
        <f>市内河!O2</f>
        <v>0</v>
      </c>
      <c r="P2" s="1364"/>
      <c r="Q2" s="1365"/>
      <c r="R2" s="1442"/>
      <c r="S2" s="1442"/>
      <c r="T2" s="1443"/>
      <c r="U2" s="1454">
        <f>市内河!U2</f>
        <v>0</v>
      </c>
      <c r="V2" s="1455"/>
      <c r="W2" s="1455">
        <f>市内河!W2</f>
        <v>0</v>
      </c>
      <c r="X2" s="1455"/>
      <c r="Y2" s="383"/>
      <c r="Z2" s="392"/>
      <c r="AA2" s="382"/>
      <c r="AB2" s="382"/>
      <c r="AC2" s="382"/>
      <c r="AD2" s="382"/>
      <c r="AE2" s="382"/>
      <c r="AF2" s="382"/>
      <c r="AG2" s="382"/>
      <c r="AH2" s="382"/>
      <c r="AI2" s="382"/>
      <c r="AJ2" s="382"/>
      <c r="AK2" s="382"/>
      <c r="AL2" s="382"/>
      <c r="AM2" s="382"/>
      <c r="AN2" s="382"/>
    </row>
    <row r="3" spans="1:40" s="385" customFormat="1" ht="20.25" customHeight="1">
      <c r="A3" s="1367" t="s">
        <v>148</v>
      </c>
      <c r="B3" s="1367"/>
      <c r="C3" s="1368"/>
      <c r="D3" s="1369"/>
      <c r="E3" s="1369"/>
      <c r="F3" s="1369"/>
      <c r="G3" s="1369"/>
      <c r="H3" s="1369"/>
      <c r="I3" s="1369"/>
      <c r="J3" s="1369"/>
      <c r="K3" s="1369"/>
      <c r="L3" s="1436"/>
      <c r="M3" s="1436"/>
      <c r="N3" s="1436"/>
      <c r="O3" s="1458"/>
      <c r="P3" s="1444" t="s">
        <v>103</v>
      </c>
      <c r="Q3" s="1445"/>
      <c r="R3" s="1446">
        <f>SUM(F30,N30)</f>
        <v>0</v>
      </c>
      <c r="S3" s="1447"/>
      <c r="T3" s="1447"/>
      <c r="U3" s="1429" t="s">
        <v>384</v>
      </c>
      <c r="V3" s="1429"/>
      <c r="W3" s="1429"/>
      <c r="X3" s="1448"/>
      <c r="Y3" s="383"/>
      <c r="Z3" s="383"/>
      <c r="AA3" s="382"/>
      <c r="AB3" s="382"/>
      <c r="AC3" s="382"/>
      <c r="AD3" s="382"/>
      <c r="AE3" s="382"/>
      <c r="AF3" s="382"/>
      <c r="AG3" s="382"/>
      <c r="AH3" s="382"/>
      <c r="AI3" s="382"/>
      <c r="AJ3" s="382"/>
      <c r="AK3" s="382"/>
      <c r="AL3" s="382"/>
      <c r="AM3" s="382"/>
      <c r="AN3" s="382"/>
    </row>
    <row r="4" spans="1:40" s="385" customFormat="1" ht="18" customHeight="1">
      <c r="A4" s="1367" t="s">
        <v>294</v>
      </c>
      <c r="B4" s="1367"/>
      <c r="C4" s="1002" t="s">
        <v>274</v>
      </c>
      <c r="D4" s="1377">
        <f>市内河!D4</f>
        <v>0</v>
      </c>
      <c r="E4" s="1378"/>
      <c r="F4" s="1378"/>
      <c r="G4" s="1378"/>
      <c r="H4" s="1378"/>
      <c r="I4" s="1378"/>
      <c r="J4" s="1378"/>
      <c r="K4" s="1379"/>
      <c r="L4" s="1415" t="s">
        <v>118</v>
      </c>
      <c r="M4" s="1416"/>
      <c r="N4" s="1383">
        <f>市内河!N4</f>
        <v>0</v>
      </c>
      <c r="O4" s="1384"/>
      <c r="P4" s="1385"/>
      <c r="Q4" s="1405" t="s">
        <v>353</v>
      </c>
      <c r="R4" s="1406"/>
      <c r="S4" s="1406"/>
      <c r="T4" s="1406"/>
      <c r="U4" s="1407">
        <f>市内河!$U$4</f>
        <v>0</v>
      </c>
      <c r="V4" s="1449"/>
      <c r="W4" s="1449"/>
      <c r="X4" s="1450"/>
      <c r="Y4" s="383"/>
      <c r="Z4" s="386">
        <v>3</v>
      </c>
      <c r="AA4" s="382"/>
      <c r="AB4" s="382"/>
      <c r="AC4" s="382"/>
      <c r="AD4" s="382"/>
      <c r="AE4" s="382"/>
      <c r="AF4" s="382"/>
      <c r="AG4" s="382"/>
      <c r="AH4" s="382"/>
      <c r="AI4" s="382"/>
      <c r="AJ4" s="382"/>
      <c r="AK4" s="382"/>
      <c r="AL4" s="382"/>
      <c r="AM4" s="382"/>
      <c r="AN4" s="382"/>
    </row>
    <row r="5" spans="1:40" s="385" customFormat="1" ht="18" customHeight="1">
      <c r="A5" s="1004"/>
      <c r="B5" s="1004"/>
      <c r="C5" s="1005" t="s">
        <v>346</v>
      </c>
      <c r="D5" s="1382">
        <f>市内河!D5</f>
        <v>0</v>
      </c>
      <c r="E5" s="1382"/>
      <c r="F5" s="1382"/>
      <c r="G5" s="1006" t="s">
        <v>360</v>
      </c>
      <c r="H5" s="1380">
        <f>市内河!H5</f>
        <v>0</v>
      </c>
      <c r="I5" s="1380"/>
      <c r="J5" s="1380"/>
      <c r="K5" s="1381"/>
      <c r="L5" s="1420" t="s">
        <v>119</v>
      </c>
      <c r="M5" s="1421"/>
      <c r="N5" s="1402">
        <f>市内河!N5</f>
        <v>0</v>
      </c>
      <c r="O5" s="1403"/>
      <c r="P5" s="1404"/>
      <c r="Q5" s="1456"/>
      <c r="R5" s="1457"/>
      <c r="S5" s="1457"/>
      <c r="T5" s="1457"/>
      <c r="U5" s="1451"/>
      <c r="V5" s="1452"/>
      <c r="W5" s="1452"/>
      <c r="X5" s="1453"/>
      <c r="Y5" s="383"/>
      <c r="Z5" s="383"/>
      <c r="AA5" s="382"/>
      <c r="AF5" s="382"/>
      <c r="AG5" s="382"/>
      <c r="AH5" s="382"/>
      <c r="AI5" s="382"/>
      <c r="AJ5" s="382"/>
      <c r="AK5" s="382"/>
      <c r="AL5" s="382"/>
      <c r="AM5" s="382"/>
      <c r="AN5" s="382"/>
    </row>
    <row r="6" spans="1:40" s="32" customFormat="1" ht="16.5" customHeight="1">
      <c r="A6" s="1303" t="s">
        <v>319</v>
      </c>
      <c r="B6" s="1398" t="s">
        <v>463</v>
      </c>
      <c r="C6" s="1399"/>
      <c r="D6" s="1399"/>
      <c r="E6" s="1399"/>
      <c r="F6" s="1400"/>
      <c r="G6" s="1399"/>
      <c r="H6" s="1401"/>
      <c r="I6" s="482"/>
      <c r="J6" s="1428" t="s">
        <v>152</v>
      </c>
      <c r="K6" s="1399"/>
      <c r="L6" s="1399"/>
      <c r="M6" s="1399"/>
      <c r="N6" s="1400"/>
      <c r="O6" s="1399"/>
      <c r="P6" s="1401"/>
      <c r="Q6" s="68"/>
      <c r="R6" s="68"/>
      <c r="S6" s="68"/>
      <c r="T6" s="68"/>
      <c r="U6" s="68"/>
      <c r="V6" s="68"/>
      <c r="W6" s="68"/>
      <c r="X6" s="68"/>
      <c r="Y6" s="68"/>
      <c r="Z6" s="1418" t="s">
        <v>466</v>
      </c>
      <c r="AA6" s="68"/>
      <c r="AF6" s="68"/>
    </row>
    <row r="7" spans="1:40" s="32" customFormat="1" ht="16.5" customHeight="1">
      <c r="A7" s="1358"/>
      <c r="B7" s="223" t="s">
        <v>124</v>
      </c>
      <c r="C7" s="223" t="s">
        <v>120</v>
      </c>
      <c r="D7" s="1286" t="s">
        <v>302</v>
      </c>
      <c r="E7" s="1287"/>
      <c r="F7" s="342" t="s">
        <v>122</v>
      </c>
      <c r="G7" s="241"/>
      <c r="H7" s="414" t="s">
        <v>123</v>
      </c>
      <c r="I7" s="293"/>
      <c r="J7" s="223" t="s">
        <v>124</v>
      </c>
      <c r="K7" s="223" t="s">
        <v>120</v>
      </c>
      <c r="L7" s="1286" t="s">
        <v>302</v>
      </c>
      <c r="M7" s="1287"/>
      <c r="N7" s="342" t="s">
        <v>122</v>
      </c>
      <c r="O7" s="241"/>
      <c r="P7" s="250" t="s">
        <v>123</v>
      </c>
      <c r="Q7" s="68"/>
      <c r="S7" s="68"/>
      <c r="T7" s="68"/>
      <c r="U7" s="68"/>
      <c r="V7" s="68"/>
      <c r="W7" s="68"/>
      <c r="X7" s="68"/>
      <c r="Y7" s="68"/>
      <c r="Z7" s="1419"/>
      <c r="AA7" s="68"/>
      <c r="AF7" s="68"/>
    </row>
    <row r="8" spans="1:40" s="32" customFormat="1" ht="16.5" customHeight="1">
      <c r="A8" s="1358"/>
      <c r="B8" s="240">
        <v>1</v>
      </c>
      <c r="C8" s="243" t="s">
        <v>110</v>
      </c>
      <c r="D8" s="431"/>
      <c r="E8" s="623">
        <v>4750</v>
      </c>
      <c r="F8" s="348"/>
      <c r="G8" s="761" t="s">
        <v>116</v>
      </c>
      <c r="H8" s="225" t="s">
        <v>380</v>
      </c>
      <c r="I8" s="483"/>
      <c r="J8" s="229">
        <v>1</v>
      </c>
      <c r="K8" s="243" t="s">
        <v>153</v>
      </c>
      <c r="L8" s="454"/>
      <c r="M8" s="5">
        <v>1000</v>
      </c>
      <c r="N8" s="348"/>
      <c r="O8" s="761" t="s">
        <v>116</v>
      </c>
      <c r="P8" s="225" t="s">
        <v>154</v>
      </c>
      <c r="Q8" s="68"/>
      <c r="S8" s="68"/>
      <c r="T8" s="68"/>
      <c r="U8" s="68"/>
      <c r="V8" s="68"/>
      <c r="W8" s="68"/>
      <c r="X8" s="68"/>
      <c r="Y8" s="68"/>
      <c r="Z8" s="1419"/>
      <c r="AA8" s="68"/>
      <c r="AF8" s="68"/>
    </row>
    <row r="9" spans="1:40" s="32" customFormat="1" ht="16.5" customHeight="1">
      <c r="A9" s="1358"/>
      <c r="B9" s="240">
        <v>2</v>
      </c>
      <c r="C9" s="317" t="s">
        <v>160</v>
      </c>
      <c r="D9" s="415"/>
      <c r="E9" s="623">
        <v>3250</v>
      </c>
      <c r="F9" s="348"/>
      <c r="G9" s="768" t="s">
        <v>116</v>
      </c>
      <c r="H9" s="225" t="s">
        <v>154</v>
      </c>
      <c r="I9" s="484"/>
      <c r="J9" s="229">
        <v>2</v>
      </c>
      <c r="K9" s="318" t="s">
        <v>160</v>
      </c>
      <c r="L9" s="54"/>
      <c r="M9" s="526">
        <v>350</v>
      </c>
      <c r="N9" s="343"/>
      <c r="O9" s="768"/>
      <c r="P9" s="238" t="s">
        <v>154</v>
      </c>
      <c r="Q9" s="68"/>
      <c r="T9" s="68"/>
      <c r="U9" s="68"/>
      <c r="V9" s="68"/>
      <c r="W9" s="68"/>
      <c r="X9" s="68"/>
      <c r="Y9" s="68"/>
      <c r="Z9" s="1419"/>
      <c r="AA9" s="68"/>
      <c r="AF9" s="68"/>
    </row>
    <row r="10" spans="1:40" s="32" customFormat="1" ht="16.5" customHeight="1">
      <c r="A10" s="1358"/>
      <c r="B10" s="240">
        <v>3</v>
      </c>
      <c r="C10" s="317" t="s">
        <v>109</v>
      </c>
      <c r="D10" s="415"/>
      <c r="E10" s="623">
        <v>3100</v>
      </c>
      <c r="F10" s="348"/>
      <c r="G10" s="768" t="s">
        <v>116</v>
      </c>
      <c r="H10" s="225" t="s">
        <v>379</v>
      </c>
      <c r="I10" s="484"/>
      <c r="J10" s="229">
        <v>3</v>
      </c>
      <c r="K10" s="243" t="s">
        <v>166</v>
      </c>
      <c r="L10" s="454"/>
      <c r="M10" s="5">
        <v>800</v>
      </c>
      <c r="N10" s="344"/>
      <c r="O10" s="768" t="s">
        <v>116</v>
      </c>
      <c r="P10" s="225" t="s">
        <v>373</v>
      </c>
      <c r="Q10" s="68"/>
      <c r="T10" s="68"/>
      <c r="Y10" s="68"/>
      <c r="Z10" s="1419"/>
      <c r="AA10" s="68"/>
      <c r="AB10" s="68"/>
      <c r="AC10" s="68"/>
      <c r="AD10" s="68"/>
      <c r="AE10" s="68"/>
      <c r="AF10" s="68"/>
    </row>
    <row r="11" spans="1:40" s="32" customFormat="1" ht="16.5" customHeight="1">
      <c r="A11" s="1358"/>
      <c r="B11" s="240">
        <v>4</v>
      </c>
      <c r="C11" s="317" t="s">
        <v>531</v>
      </c>
      <c r="D11" s="57" t="s">
        <v>561</v>
      </c>
      <c r="E11" s="623"/>
      <c r="F11" s="348"/>
      <c r="G11" s="25"/>
      <c r="H11" s="225" t="s">
        <v>423</v>
      </c>
      <c r="I11" s="484"/>
      <c r="J11" s="231"/>
      <c r="K11" s="439"/>
      <c r="L11" s="477"/>
      <c r="M11" s="441"/>
      <c r="N11" s="445"/>
      <c r="O11" s="478"/>
      <c r="P11" s="456"/>
      <c r="Q11" s="68"/>
      <c r="S11" s="68" t="s">
        <v>516</v>
      </c>
      <c r="T11" s="68"/>
      <c r="Y11" s="68"/>
      <c r="Z11" s="1419"/>
      <c r="AA11" s="68"/>
      <c r="AB11" s="68"/>
      <c r="AC11" s="68"/>
      <c r="AD11" s="68"/>
      <c r="AE11" s="68"/>
      <c r="AF11" s="68"/>
    </row>
    <row r="12" spans="1:40" s="32" customFormat="1" ht="16.5" customHeight="1">
      <c r="A12" s="1358"/>
      <c r="B12" s="240">
        <v>5</v>
      </c>
      <c r="C12" s="317" t="s">
        <v>532</v>
      </c>
      <c r="D12" s="57" t="s">
        <v>562</v>
      </c>
      <c r="E12" s="623"/>
      <c r="F12" s="348"/>
      <c r="G12" s="25"/>
      <c r="H12" s="225" t="s">
        <v>154</v>
      </c>
      <c r="I12" s="484"/>
      <c r="J12" s="231"/>
      <c r="K12" s="439"/>
      <c r="L12" s="477"/>
      <c r="M12" s="441"/>
      <c r="N12" s="445"/>
      <c r="O12" s="478"/>
      <c r="P12" s="456"/>
      <c r="Q12" s="68"/>
      <c r="S12" s="67" t="s">
        <v>517</v>
      </c>
      <c r="T12" s="68"/>
      <c r="Y12" s="68"/>
      <c r="Z12" s="1419"/>
      <c r="AA12" s="68"/>
      <c r="AB12" s="68"/>
      <c r="AC12" s="68"/>
      <c r="AD12" s="68"/>
      <c r="AE12" s="68"/>
      <c r="AF12" s="68"/>
    </row>
    <row r="13" spans="1:40" s="32" customFormat="1" ht="16.5" customHeight="1">
      <c r="A13" s="1358"/>
      <c r="B13" s="240">
        <v>6</v>
      </c>
      <c r="C13" s="317" t="s">
        <v>533</v>
      </c>
      <c r="D13" s="57" t="s">
        <v>563</v>
      </c>
      <c r="E13" s="623"/>
      <c r="F13" s="348"/>
      <c r="G13" s="25"/>
      <c r="H13" s="225" t="s">
        <v>381</v>
      </c>
      <c r="I13" s="484"/>
      <c r="J13" s="231"/>
      <c r="K13" s="439"/>
      <c r="L13" s="477"/>
      <c r="M13" s="441"/>
      <c r="N13" s="445"/>
      <c r="O13" s="478"/>
      <c r="P13" s="456"/>
      <c r="Q13" s="68"/>
      <c r="S13" s="67" t="s">
        <v>698</v>
      </c>
      <c r="T13" s="68"/>
      <c r="U13" s="68"/>
      <c r="V13" s="68"/>
      <c r="W13" s="68"/>
      <c r="X13" s="68"/>
      <c r="Y13" s="68"/>
      <c r="Z13" s="1419"/>
      <c r="AA13" s="68"/>
      <c r="AB13" s="68"/>
      <c r="AC13" s="68"/>
      <c r="AD13" s="68"/>
      <c r="AE13" s="68"/>
      <c r="AF13" s="68"/>
    </row>
    <row r="14" spans="1:40" s="32" customFormat="1" ht="16.5" customHeight="1">
      <c r="A14" s="1358"/>
      <c r="B14" s="240">
        <v>7</v>
      </c>
      <c r="C14" s="317" t="s">
        <v>616</v>
      </c>
      <c r="D14" s="57" t="s">
        <v>617</v>
      </c>
      <c r="E14" s="623"/>
      <c r="F14" s="348"/>
      <c r="G14" s="25"/>
      <c r="H14" s="1031" t="s">
        <v>178</v>
      </c>
      <c r="I14" s="484"/>
      <c r="J14" s="231"/>
      <c r="K14" s="439"/>
      <c r="L14" s="477"/>
      <c r="M14" s="441"/>
      <c r="N14" s="445"/>
      <c r="O14" s="478"/>
      <c r="P14" s="456"/>
      <c r="Q14" s="68"/>
      <c r="S14" s="67" t="s">
        <v>699</v>
      </c>
      <c r="T14" s="68"/>
      <c r="U14" s="68"/>
      <c r="V14" s="68"/>
      <c r="W14" s="68"/>
      <c r="X14" s="68"/>
      <c r="Y14" s="68"/>
      <c r="Z14" s="1419"/>
      <c r="AA14" s="68"/>
      <c r="AB14" s="68"/>
      <c r="AC14" s="68"/>
      <c r="AD14" s="68"/>
      <c r="AE14" s="68"/>
      <c r="AF14" s="68"/>
    </row>
    <row r="15" spans="1:40" s="32" customFormat="1" ht="16.5" customHeight="1">
      <c r="A15" s="1358"/>
      <c r="B15" s="240">
        <v>8</v>
      </c>
      <c r="C15" s="317" t="s">
        <v>534</v>
      </c>
      <c r="D15" s="57" t="s">
        <v>564</v>
      </c>
      <c r="E15" s="623"/>
      <c r="F15" s="348"/>
      <c r="G15" s="25"/>
      <c r="H15" s="1032" t="s">
        <v>176</v>
      </c>
      <c r="I15" s="484"/>
      <c r="J15" s="231"/>
      <c r="K15" s="439"/>
      <c r="L15" s="477"/>
      <c r="M15" s="441"/>
      <c r="N15" s="445"/>
      <c r="O15" s="478"/>
      <c r="P15" s="456"/>
      <c r="Q15" s="68"/>
      <c r="S15" s="67" t="s">
        <v>700</v>
      </c>
      <c r="T15" s="68"/>
      <c r="U15" s="68"/>
      <c r="V15" s="68"/>
      <c r="W15" s="68"/>
      <c r="X15" s="68"/>
      <c r="Y15" s="68"/>
      <c r="Z15" s="1419"/>
      <c r="AA15" s="68"/>
      <c r="AB15" s="68"/>
      <c r="AC15" s="68"/>
      <c r="AD15" s="68"/>
      <c r="AE15" s="68"/>
      <c r="AF15" s="68"/>
    </row>
    <row r="16" spans="1:40" s="32" customFormat="1" ht="16.5" customHeight="1">
      <c r="A16" s="1358"/>
      <c r="B16" s="240">
        <v>9</v>
      </c>
      <c r="C16" s="317" t="s">
        <v>535</v>
      </c>
      <c r="D16" s="57" t="s">
        <v>565</v>
      </c>
      <c r="E16" s="623"/>
      <c r="F16" s="348"/>
      <c r="G16" s="25"/>
      <c r="H16" s="1031" t="s">
        <v>159</v>
      </c>
      <c r="I16" s="484"/>
      <c r="J16" s="231"/>
      <c r="K16" s="439"/>
      <c r="L16" s="477"/>
      <c r="M16" s="441"/>
      <c r="N16" s="445"/>
      <c r="O16" s="478"/>
      <c r="P16" s="456"/>
      <c r="Q16" s="68"/>
      <c r="S16" s="67" t="s">
        <v>701</v>
      </c>
      <c r="T16" s="68"/>
      <c r="U16" s="68"/>
      <c r="V16" s="68"/>
      <c r="W16" s="68"/>
      <c r="X16" s="75"/>
      <c r="Y16" s="68"/>
      <c r="Z16" s="1419"/>
      <c r="AA16" s="68"/>
      <c r="AB16" s="68"/>
      <c r="AC16" s="68"/>
      <c r="AD16" s="68"/>
      <c r="AE16" s="68"/>
      <c r="AF16" s="68"/>
    </row>
    <row r="17" spans="1:40" s="32" customFormat="1" ht="16.5" customHeight="1">
      <c r="A17" s="1358"/>
      <c r="B17" s="240">
        <v>10</v>
      </c>
      <c r="C17" s="317" t="s">
        <v>536</v>
      </c>
      <c r="D17" s="57" t="s">
        <v>566</v>
      </c>
      <c r="E17" s="623"/>
      <c r="F17" s="348"/>
      <c r="G17" s="25"/>
      <c r="H17" s="1031" t="s">
        <v>171</v>
      </c>
      <c r="I17" s="484"/>
      <c r="J17" s="231"/>
      <c r="K17" s="439"/>
      <c r="L17" s="477"/>
      <c r="M17" s="441"/>
      <c r="N17" s="445"/>
      <c r="O17" s="478"/>
      <c r="P17" s="456"/>
      <c r="Q17" s="68"/>
      <c r="S17" s="67" t="s">
        <v>518</v>
      </c>
      <c r="T17" s="68"/>
      <c r="U17" s="68"/>
      <c r="V17" s="68"/>
      <c r="W17" s="68"/>
      <c r="X17" s="75"/>
      <c r="Y17" s="68"/>
      <c r="Z17" s="1419"/>
      <c r="AA17" s="68"/>
      <c r="AB17" s="68"/>
      <c r="AC17" s="68"/>
      <c r="AD17" s="68"/>
      <c r="AE17" s="68"/>
      <c r="AF17" s="68"/>
    </row>
    <row r="18" spans="1:40" s="32" customFormat="1" ht="16.5" customHeight="1">
      <c r="A18" s="1358"/>
      <c r="B18" s="240">
        <v>11</v>
      </c>
      <c r="C18" s="317" t="s">
        <v>537</v>
      </c>
      <c r="D18" s="57" t="s">
        <v>567</v>
      </c>
      <c r="E18" s="623"/>
      <c r="F18" s="348"/>
      <c r="G18" s="25"/>
      <c r="H18" s="1031" t="s">
        <v>156</v>
      </c>
      <c r="I18" s="484"/>
      <c r="J18" s="231"/>
      <c r="K18" s="439"/>
      <c r="L18" s="477"/>
      <c r="M18" s="441"/>
      <c r="N18" s="445"/>
      <c r="O18" s="478"/>
      <c r="P18" s="456"/>
      <c r="Q18" s="68"/>
      <c r="R18" s="68"/>
      <c r="S18" s="67"/>
      <c r="T18" s="68"/>
      <c r="U18" s="68"/>
      <c r="V18" s="68"/>
      <c r="W18" s="68"/>
      <c r="X18" s="75"/>
      <c r="Y18" s="68"/>
      <c r="Z18" s="1419"/>
      <c r="AA18" s="68"/>
      <c r="AB18" s="68"/>
      <c r="AC18" s="68"/>
      <c r="AD18" s="68"/>
      <c r="AE18" s="68"/>
      <c r="AF18" s="68"/>
    </row>
    <row r="19" spans="1:40" s="32" customFormat="1" ht="16.5" customHeight="1">
      <c r="A19" s="1358"/>
      <c r="B19" s="240">
        <v>12</v>
      </c>
      <c r="C19" s="317" t="s">
        <v>538</v>
      </c>
      <c r="D19" s="57" t="s">
        <v>568</v>
      </c>
      <c r="E19" s="623"/>
      <c r="F19" s="348"/>
      <c r="G19" s="486"/>
      <c r="H19" s="1031" t="s">
        <v>156</v>
      </c>
      <c r="I19" s="484"/>
      <c r="J19" s="231"/>
      <c r="K19" s="439"/>
      <c r="L19" s="450"/>
      <c r="M19" s="441"/>
      <c r="N19" s="445"/>
      <c r="O19" s="478"/>
      <c r="P19" s="456"/>
      <c r="Q19" s="68"/>
      <c r="R19" s="68"/>
      <c r="S19" s="67"/>
      <c r="T19" s="68"/>
      <c r="U19" s="68"/>
      <c r="V19" s="68"/>
      <c r="W19" s="68"/>
      <c r="X19" s="75"/>
      <c r="Y19" s="68"/>
      <c r="Z19" s="1419"/>
      <c r="AA19" s="68"/>
      <c r="AB19" s="68"/>
      <c r="AC19" s="68"/>
      <c r="AD19" s="68"/>
      <c r="AE19" s="68"/>
      <c r="AF19" s="68"/>
    </row>
    <row r="20" spans="1:40" s="32" customFormat="1" ht="16.5" customHeight="1">
      <c r="A20" s="1358"/>
      <c r="B20" s="240">
        <v>13</v>
      </c>
      <c r="C20" s="317" t="s">
        <v>539</v>
      </c>
      <c r="D20" s="57" t="s">
        <v>569</v>
      </c>
      <c r="E20" s="623"/>
      <c r="F20" s="1034"/>
      <c r="G20" s="486"/>
      <c r="H20" s="1031" t="s">
        <v>156</v>
      </c>
      <c r="I20" s="484"/>
      <c r="J20" s="231"/>
      <c r="K20" s="439"/>
      <c r="L20" s="479"/>
      <c r="M20" s="441"/>
      <c r="N20" s="445"/>
      <c r="O20" s="478"/>
      <c r="P20" s="453"/>
      <c r="Q20" s="68"/>
      <c r="R20" s="68"/>
      <c r="S20" s="67"/>
      <c r="T20" s="68"/>
      <c r="U20" s="68"/>
      <c r="V20" s="68"/>
      <c r="W20" s="68"/>
      <c r="X20" s="75"/>
      <c r="Y20" s="68"/>
      <c r="Z20" s="1419"/>
      <c r="AA20" s="68"/>
      <c r="AB20" s="68"/>
      <c r="AC20" s="68"/>
      <c r="AD20" s="68"/>
      <c r="AE20" s="68"/>
      <c r="AF20" s="68"/>
    </row>
    <row r="21" spans="1:40" s="32" customFormat="1" ht="16.5" customHeight="1">
      <c r="A21" s="1358"/>
      <c r="B21" s="240">
        <v>14</v>
      </c>
      <c r="C21" s="317" t="s">
        <v>540</v>
      </c>
      <c r="D21" s="57" t="s">
        <v>570</v>
      </c>
      <c r="E21" s="623"/>
      <c r="F21" s="1033"/>
      <c r="G21" s="25"/>
      <c r="H21" s="1031" t="s">
        <v>372</v>
      </c>
      <c r="I21" s="484"/>
      <c r="J21" s="231"/>
      <c r="K21" s="439"/>
      <c r="L21" s="479"/>
      <c r="M21" s="441"/>
      <c r="N21" s="445"/>
      <c r="O21" s="478"/>
      <c r="P21" s="453"/>
      <c r="Q21" s="68"/>
      <c r="R21" s="68"/>
      <c r="S21" s="67"/>
      <c r="T21" s="68"/>
      <c r="U21" s="68"/>
      <c r="V21" s="68"/>
      <c r="W21" s="68"/>
      <c r="X21" s="75"/>
      <c r="Y21" s="68"/>
      <c r="Z21" s="1419"/>
      <c r="AA21" s="68"/>
      <c r="AB21" s="68"/>
      <c r="AC21" s="68"/>
      <c r="AD21" s="68"/>
      <c r="AE21" s="68"/>
      <c r="AF21" s="68"/>
    </row>
    <row r="22" spans="1:40" s="32" customFormat="1" ht="16.5" customHeight="1">
      <c r="A22" s="1358"/>
      <c r="B22" s="240">
        <v>15</v>
      </c>
      <c r="C22" s="317" t="s">
        <v>541</v>
      </c>
      <c r="D22" s="57" t="s">
        <v>571</v>
      </c>
      <c r="E22" s="623"/>
      <c r="F22" s="1033"/>
      <c r="G22" s="25"/>
      <c r="H22" s="1032" t="s">
        <v>176</v>
      </c>
      <c r="I22" s="485"/>
      <c r="J22" s="231"/>
      <c r="K22" s="439"/>
      <c r="L22" s="479"/>
      <c r="M22" s="441"/>
      <c r="N22" s="445"/>
      <c r="O22" s="478"/>
      <c r="P22" s="453"/>
      <c r="Q22" s="68"/>
      <c r="R22" s="68"/>
      <c r="S22" s="67"/>
      <c r="T22" s="68"/>
      <c r="U22" s="68"/>
      <c r="V22" s="68"/>
      <c r="W22" s="68"/>
      <c r="X22" s="68"/>
      <c r="Y22" s="68"/>
      <c r="Z22" s="1419"/>
      <c r="AA22" s="68"/>
      <c r="AB22" s="68"/>
      <c r="AC22" s="68"/>
      <c r="AD22" s="68"/>
      <c r="AE22" s="68"/>
      <c r="AF22" s="68"/>
    </row>
    <row r="23" spans="1:40" s="32" customFormat="1" ht="16.5" customHeight="1">
      <c r="A23" s="1358"/>
      <c r="B23" s="240"/>
      <c r="C23" s="439"/>
      <c r="D23" s="450"/>
      <c r="E23" s="441"/>
      <c r="F23" s="442"/>
      <c r="G23" s="478"/>
      <c r="H23" s="419"/>
      <c r="I23" s="484"/>
      <c r="J23" s="231"/>
      <c r="K23" s="439"/>
      <c r="L23" s="479"/>
      <c r="M23" s="441"/>
      <c r="N23" s="445"/>
      <c r="O23" s="478"/>
      <c r="P23" s="453"/>
      <c r="Q23" s="68"/>
      <c r="R23" s="68"/>
      <c r="S23" s="67"/>
      <c r="T23" s="68"/>
      <c r="U23" s="68"/>
      <c r="V23" s="68"/>
      <c r="W23" s="68"/>
      <c r="X23" s="68"/>
      <c r="Y23" s="68"/>
      <c r="Z23" s="1419"/>
      <c r="AA23" s="68"/>
      <c r="AB23" s="68"/>
      <c r="AC23" s="68"/>
      <c r="AD23" s="68"/>
      <c r="AE23" s="68"/>
      <c r="AF23" s="68"/>
    </row>
    <row r="24" spans="1:40" s="32" customFormat="1" ht="16.5" customHeight="1">
      <c r="A24" s="1358"/>
      <c r="B24" s="231"/>
      <c r="C24" s="439"/>
      <c r="D24" s="450"/>
      <c r="E24" s="441"/>
      <c r="F24" s="445"/>
      <c r="G24" s="478"/>
      <c r="H24" s="456"/>
      <c r="I24" s="484"/>
      <c r="J24" s="231"/>
      <c r="K24" s="439"/>
      <c r="L24" s="479"/>
      <c r="M24" s="441"/>
      <c r="N24" s="445"/>
      <c r="O24" s="478"/>
      <c r="P24" s="453"/>
      <c r="Q24" s="68"/>
      <c r="R24" s="68"/>
      <c r="S24" s="67"/>
      <c r="T24" s="68"/>
      <c r="U24" s="68"/>
      <c r="V24" s="68"/>
      <c r="W24" s="68"/>
      <c r="X24" s="75"/>
      <c r="Y24" s="68"/>
      <c r="Z24" s="1419"/>
      <c r="AA24" s="68"/>
      <c r="AB24" s="68"/>
      <c r="AC24" s="68"/>
      <c r="AD24" s="68"/>
      <c r="AE24" s="68"/>
      <c r="AF24" s="68"/>
    </row>
    <row r="25" spans="1:40" s="32" customFormat="1" ht="16.5" customHeight="1">
      <c r="A25" s="1358"/>
      <c r="B25" s="231"/>
      <c r="C25" s="439"/>
      <c r="D25" s="450"/>
      <c r="E25" s="441"/>
      <c r="F25" s="445"/>
      <c r="G25" s="478"/>
      <c r="H25" s="456"/>
      <c r="I25" s="15"/>
      <c r="J25" s="231"/>
      <c r="K25" s="439"/>
      <c r="L25" s="479"/>
      <c r="M25" s="441"/>
      <c r="N25" s="445"/>
      <c r="O25" s="478"/>
      <c r="P25" s="453"/>
      <c r="Q25" s="68"/>
      <c r="R25" s="68"/>
      <c r="S25" s="67"/>
      <c r="T25" s="68"/>
      <c r="U25" s="68"/>
      <c r="V25" s="68"/>
      <c r="W25" s="68"/>
      <c r="X25" s="75"/>
      <c r="Y25" s="68"/>
      <c r="Z25" s="1419"/>
      <c r="AA25" s="68"/>
      <c r="AB25" s="68"/>
      <c r="AC25" s="68"/>
      <c r="AD25" s="68"/>
      <c r="AE25" s="68"/>
      <c r="AF25" s="68"/>
    </row>
    <row r="26" spans="1:40" s="32" customFormat="1" ht="16.5" customHeight="1">
      <c r="A26" s="1358"/>
      <c r="B26" s="231"/>
      <c r="C26" s="439"/>
      <c r="D26" s="479"/>
      <c r="E26" s="441"/>
      <c r="F26" s="445"/>
      <c r="G26" s="478"/>
      <c r="H26" s="456"/>
      <c r="I26" s="15"/>
      <c r="J26" s="231"/>
      <c r="K26" s="439"/>
      <c r="L26" s="479"/>
      <c r="M26" s="441"/>
      <c r="N26" s="445"/>
      <c r="O26" s="478"/>
      <c r="P26" s="453"/>
      <c r="Q26" s="68"/>
      <c r="R26" s="68"/>
      <c r="S26" s="68"/>
      <c r="T26" s="68"/>
      <c r="U26" s="68"/>
      <c r="V26" s="68"/>
      <c r="W26" s="68"/>
      <c r="X26" s="75"/>
      <c r="Y26" s="68"/>
      <c r="Z26" s="1419"/>
      <c r="AA26" s="68"/>
      <c r="AB26" s="68"/>
      <c r="AC26" s="68"/>
      <c r="AD26" s="68"/>
      <c r="AE26" s="68"/>
      <c r="AF26" s="68"/>
    </row>
    <row r="27" spans="1:40" s="32" customFormat="1" ht="16.5" customHeight="1">
      <c r="A27" s="1358"/>
      <c r="B27" s="231"/>
      <c r="C27" s="439"/>
      <c r="D27" s="479"/>
      <c r="E27" s="480"/>
      <c r="F27" s="445"/>
      <c r="G27" s="478"/>
      <c r="H27" s="453"/>
      <c r="I27" s="15"/>
      <c r="J27" s="59"/>
      <c r="K27" s="439"/>
      <c r="L27" s="477"/>
      <c r="M27" s="441"/>
      <c r="N27" s="445"/>
      <c r="O27" s="478"/>
      <c r="P27" s="456"/>
      <c r="Q27" s="68"/>
      <c r="R27" s="68"/>
      <c r="S27" s="68"/>
      <c r="T27" s="68"/>
      <c r="U27" s="68"/>
      <c r="V27" s="68"/>
      <c r="W27" s="68"/>
      <c r="X27" s="75"/>
      <c r="Y27" s="68"/>
      <c r="Z27" s="1419"/>
      <c r="AA27" s="68"/>
      <c r="AB27" s="68"/>
      <c r="AC27" s="68"/>
      <c r="AD27" s="68"/>
      <c r="AE27" s="68"/>
      <c r="AF27" s="68"/>
    </row>
    <row r="28" spans="1:40" s="32" customFormat="1" ht="16.5" customHeight="1">
      <c r="A28" s="1358"/>
      <c r="B28" s="231"/>
      <c r="C28" s="488"/>
      <c r="D28" s="479"/>
      <c r="E28" s="480"/>
      <c r="F28" s="458"/>
      <c r="G28" s="261"/>
      <c r="H28" s="453"/>
      <c r="I28" s="15"/>
      <c r="J28" s="59"/>
      <c r="K28" s="59"/>
      <c r="L28" s="450"/>
      <c r="M28" s="451"/>
      <c r="N28" s="452"/>
      <c r="O28" s="478"/>
      <c r="P28" s="453"/>
      <c r="Q28" s="68"/>
      <c r="R28" s="68"/>
      <c r="S28" s="68"/>
      <c r="T28" s="68"/>
      <c r="U28" s="68"/>
      <c r="V28" s="68"/>
      <c r="W28" s="68"/>
      <c r="X28" s="75"/>
      <c r="Y28" s="68"/>
      <c r="Z28" s="1419"/>
      <c r="AA28" s="68"/>
      <c r="AB28" s="68"/>
      <c r="AC28" s="68"/>
      <c r="AD28" s="68"/>
      <c r="AE28" s="68"/>
      <c r="AF28" s="68"/>
    </row>
    <row r="29" spans="1:40" s="32" customFormat="1" ht="16.5" customHeight="1">
      <c r="A29" s="1358"/>
      <c r="B29" s="487"/>
      <c r="C29" s="488"/>
      <c r="D29" s="479"/>
      <c r="E29" s="480"/>
      <c r="F29" s="478"/>
      <c r="G29" s="261"/>
      <c r="H29" s="489"/>
      <c r="I29" s="15"/>
      <c r="J29" s="59"/>
      <c r="K29" s="59"/>
      <c r="L29" s="450"/>
      <c r="M29" s="1036"/>
      <c r="N29" s="452"/>
      <c r="O29" s="481"/>
      <c r="P29" s="456"/>
      <c r="Q29" s="68"/>
      <c r="R29" s="68"/>
      <c r="S29" s="68"/>
      <c r="T29" s="68"/>
      <c r="U29" s="68"/>
      <c r="V29" s="68"/>
      <c r="W29" s="68"/>
      <c r="X29" s="75"/>
      <c r="Y29" s="68"/>
      <c r="Z29" s="1419"/>
      <c r="AA29" s="68"/>
      <c r="AB29" s="68"/>
      <c r="AC29" s="68"/>
      <c r="AD29" s="68"/>
      <c r="AE29" s="68"/>
      <c r="AF29" s="68"/>
    </row>
    <row r="30" spans="1:40" s="32" customFormat="1" ht="16.5" customHeight="1">
      <c r="A30" s="1359"/>
      <c r="B30" s="1425" t="s">
        <v>618</v>
      </c>
      <c r="C30" s="1366"/>
      <c r="D30" s="1460">
        <f>SUM(E8:E29)</f>
        <v>11100</v>
      </c>
      <c r="E30" s="1461"/>
      <c r="F30" s="1035">
        <f>SUM(F8:F29)</f>
        <v>0</v>
      </c>
      <c r="G30" s="261"/>
      <c r="H30" s="466"/>
      <c r="I30" s="490"/>
      <c r="J30" s="1459" t="s">
        <v>188</v>
      </c>
      <c r="K30" s="1357"/>
      <c r="L30" s="1374">
        <f>SUM(M8:M29)</f>
        <v>2150</v>
      </c>
      <c r="M30" s="1375"/>
      <c r="N30" s="1037">
        <f>SUM(N8:N10)</f>
        <v>0</v>
      </c>
      <c r="O30" s="481"/>
      <c r="P30" s="227"/>
      <c r="Q30" s="68"/>
      <c r="R30" s="68"/>
      <c r="S30" s="68"/>
      <c r="T30" s="68"/>
      <c r="U30" s="68"/>
      <c r="V30" s="68"/>
      <c r="W30" s="68"/>
      <c r="X30" s="75"/>
      <c r="Y30" s="68"/>
      <c r="Z30" s="1419"/>
      <c r="AA30" s="68"/>
      <c r="AB30" s="68"/>
      <c r="AC30" s="68"/>
      <c r="AD30" s="68"/>
      <c r="AE30" s="68"/>
      <c r="AF30" s="68"/>
    </row>
    <row r="31" spans="1:40" s="32" customFormat="1" ht="10.5" customHeight="1">
      <c r="A31" s="42" t="s">
        <v>611</v>
      </c>
      <c r="B31" s="409"/>
      <c r="C31" s="37"/>
      <c r="D31" s="37"/>
      <c r="E31" s="37"/>
      <c r="F31" s="37"/>
      <c r="G31" s="37"/>
      <c r="H31" s="66"/>
      <c r="I31" s="20"/>
      <c r="J31" s="190"/>
      <c r="K31" s="190"/>
      <c r="L31" s="196"/>
      <c r="M31" s="64"/>
      <c r="N31" s="178"/>
      <c r="O31" s="410"/>
      <c r="P31" s="6"/>
      <c r="Q31" s="68"/>
      <c r="R31" s="68"/>
      <c r="S31" s="68"/>
      <c r="T31" s="68"/>
      <c r="U31" s="68"/>
      <c r="V31" s="68"/>
      <c r="W31" s="68"/>
      <c r="X31" s="75"/>
      <c r="Y31" s="68"/>
      <c r="Z31" s="155"/>
      <c r="AA31" s="68"/>
      <c r="AB31" s="68"/>
      <c r="AC31" s="68"/>
      <c r="AD31" s="68"/>
      <c r="AE31" s="68"/>
      <c r="AF31" s="68"/>
    </row>
    <row r="32" spans="1:40" s="32" customFormat="1" ht="10.5" customHeight="1">
      <c r="A32" s="42" t="s">
        <v>663</v>
      </c>
      <c r="B32" s="42"/>
      <c r="C32" s="37"/>
      <c r="D32" s="37"/>
      <c r="E32" s="37"/>
      <c r="F32" s="37"/>
      <c r="G32" s="37"/>
      <c r="H32" s="37"/>
      <c r="I32" s="37"/>
      <c r="J32" s="37"/>
      <c r="K32" s="37"/>
      <c r="L32" s="68"/>
      <c r="M32" s="68"/>
      <c r="N32" s="38"/>
      <c r="O32" s="38"/>
      <c r="P32" s="38"/>
      <c r="Q32" s="63"/>
      <c r="R32" s="37"/>
      <c r="S32" s="70"/>
      <c r="V32" s="26"/>
      <c r="X32" s="33"/>
      <c r="Y32" s="33"/>
      <c r="Z32" s="33"/>
      <c r="AE32" s="68"/>
      <c r="AF32" s="68"/>
      <c r="AG32" s="68"/>
      <c r="AH32" s="68"/>
      <c r="AI32" s="68"/>
      <c r="AJ32" s="68"/>
      <c r="AK32" s="68"/>
      <c r="AL32" s="68"/>
      <c r="AM32" s="68"/>
      <c r="AN32" s="68"/>
    </row>
    <row r="33" spans="1:40" s="32" customFormat="1" ht="10.5" customHeight="1">
      <c r="A33" s="42" t="s">
        <v>519</v>
      </c>
      <c r="B33" s="42"/>
      <c r="C33" s="37"/>
      <c r="D33" s="37"/>
      <c r="E33" s="37"/>
      <c r="F33" s="37"/>
      <c r="G33" s="37"/>
      <c r="H33" s="37"/>
      <c r="I33" s="37"/>
      <c r="J33" s="37"/>
      <c r="K33" s="37"/>
      <c r="L33" s="68"/>
      <c r="M33" s="68"/>
      <c r="N33" s="38"/>
      <c r="O33" s="38"/>
      <c r="P33" s="38"/>
      <c r="Q33" s="63"/>
      <c r="R33" s="37"/>
      <c r="S33" s="70"/>
      <c r="U33" s="1245" t="s">
        <v>505</v>
      </c>
      <c r="V33" s="1245"/>
      <c r="W33" s="1245"/>
      <c r="X33" s="33"/>
      <c r="Y33" s="33"/>
      <c r="Z33" s="33"/>
      <c r="AE33" s="68"/>
      <c r="AF33" s="68"/>
      <c r="AG33" s="68"/>
      <c r="AH33" s="68"/>
      <c r="AI33" s="68"/>
      <c r="AJ33" s="68"/>
      <c r="AK33" s="68"/>
      <c r="AL33" s="68"/>
      <c r="AM33" s="68"/>
      <c r="AN33" s="68"/>
    </row>
    <row r="34" spans="1:40" s="32" customFormat="1" ht="10.5" customHeight="1">
      <c r="A34" s="42" t="s">
        <v>520</v>
      </c>
      <c r="B34" s="42"/>
      <c r="H34" s="37"/>
      <c r="I34" s="37"/>
      <c r="J34" s="37"/>
      <c r="K34" s="37"/>
      <c r="L34" s="67"/>
      <c r="M34" s="67"/>
      <c r="N34" s="67"/>
      <c r="Q34" s="38"/>
      <c r="R34" s="67"/>
      <c r="T34" s="73"/>
      <c r="U34" s="1245"/>
      <c r="V34" s="1245"/>
      <c r="W34" s="1245"/>
      <c r="X34" s="40"/>
      <c r="Y34" s="40"/>
      <c r="Z34" s="40"/>
      <c r="AA34" s="68"/>
      <c r="AB34" s="68"/>
      <c r="AC34" s="68"/>
      <c r="AD34" s="68"/>
      <c r="AE34" s="68"/>
      <c r="AF34" s="68"/>
      <c r="AG34" s="68"/>
      <c r="AH34" s="68"/>
      <c r="AI34" s="68"/>
      <c r="AJ34" s="68"/>
      <c r="AK34" s="68"/>
      <c r="AL34" s="68"/>
      <c r="AM34" s="68"/>
      <c r="AN34" s="68"/>
    </row>
    <row r="35" spans="1:40" ht="10.5" customHeight="1">
      <c r="A35" s="525"/>
      <c r="U35" s="1341" t="s">
        <v>507</v>
      </c>
      <c r="V35" s="1341"/>
      <c r="W35" s="1341"/>
    </row>
    <row r="36" spans="1:40" ht="10.5" customHeight="1">
      <c r="A36" s="525"/>
    </row>
  </sheetData>
  <mergeCells count="40">
    <mergeCell ref="U33:W34"/>
    <mergeCell ref="U35:W35"/>
    <mergeCell ref="Z6:Z30"/>
    <mergeCell ref="D7:E7"/>
    <mergeCell ref="L7:M7"/>
    <mergeCell ref="B30:C30"/>
    <mergeCell ref="B6:H6"/>
    <mergeCell ref="L30:M30"/>
    <mergeCell ref="A4:B4"/>
    <mergeCell ref="D4:K4"/>
    <mergeCell ref="L4:M4"/>
    <mergeCell ref="D5:F5"/>
    <mergeCell ref="A6:A30"/>
    <mergeCell ref="H5:K5"/>
    <mergeCell ref="L5:M5"/>
    <mergeCell ref="J6:P6"/>
    <mergeCell ref="J30:K30"/>
    <mergeCell ref="D30:E30"/>
    <mergeCell ref="U4:X5"/>
    <mergeCell ref="U2:V2"/>
    <mergeCell ref="W2:X2"/>
    <mergeCell ref="Q5:T5"/>
    <mergeCell ref="N4:P4"/>
    <mergeCell ref="N5:P5"/>
    <mergeCell ref="O2:O3"/>
    <mergeCell ref="Q4:T4"/>
    <mergeCell ref="U1:V1"/>
    <mergeCell ref="W1:X1"/>
    <mergeCell ref="C2:F3"/>
    <mergeCell ref="G2:K3"/>
    <mergeCell ref="R1:T2"/>
    <mergeCell ref="P3:Q3"/>
    <mergeCell ref="R3:T3"/>
    <mergeCell ref="U3:X3"/>
    <mergeCell ref="A1:B1"/>
    <mergeCell ref="D1:F1"/>
    <mergeCell ref="G1:K1"/>
    <mergeCell ref="P1:Q2"/>
    <mergeCell ref="L2:N3"/>
    <mergeCell ref="A3:B3"/>
  </mergeCells>
  <phoneticPr fontId="3"/>
  <conditionalFormatting sqref="I8:I29 Q8:Q29">
    <cfRule type="expression" dxfId="63" priority="2" stopIfTrue="1">
      <formula>H8&lt;I8</formula>
    </cfRule>
  </conditionalFormatting>
  <conditionalFormatting sqref="Q30:Q31">
    <cfRule type="expression" dxfId="62" priority="1" stopIfTrue="1">
      <formula>O30&lt;Q30</formula>
    </cfRule>
  </conditionalFormatting>
  <conditionalFormatting sqref="N8:N10 F8:F22">
    <cfRule type="expression" dxfId="61" priority="5" stopIfTrue="1">
      <formula>E8&lt;F8</formula>
    </cfRule>
  </conditionalFormatting>
  <conditionalFormatting sqref="I30:I31">
    <cfRule type="expression" dxfId="60" priority="28" stopIfTrue="1">
      <formula>G29&lt;I30</formula>
    </cfRule>
  </conditionalFormatting>
  <dataValidations count="1">
    <dataValidation imeMode="off" allowBlank="1" showInputMessage="1" showErrorMessage="1" sqref="D1:F1 N1 L30:N31 M8:N10 H5:K5 D5:F5 O2:O3 U2:X2 U4:X5 R1:T3 E8:F22"/>
  </dataValidations>
  <printOptions horizontalCentered="1"/>
  <pageMargins left="0.39370078740157483" right="0" top="0.39370078740157483" bottom="0" header="0.51181102362204722" footer="0.19685039370078741"/>
  <pageSetup paperSize="9"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C33"/>
  <sheetViews>
    <sheetView showGridLines="0" showZeros="0" topLeftCell="A4" zoomScale="95" zoomScaleNormal="95" zoomScaleSheetLayoutView="100" workbookViewId="0">
      <selection activeCell="J26" sqref="J26"/>
    </sheetView>
  </sheetViews>
  <sheetFormatPr defaultRowHeight="11.25"/>
  <cols>
    <col min="1" max="1" width="3.375" style="85" customWidth="1"/>
    <col min="2" max="2" width="6.625" style="85" customWidth="1"/>
    <col min="3" max="3" width="8.375" style="85" customWidth="1"/>
    <col min="4" max="4" width="1.625" style="85" customWidth="1"/>
    <col min="5" max="5" width="6.125" style="85" customWidth="1"/>
    <col min="6" max="6" width="8.25" style="85" customWidth="1"/>
    <col min="7" max="7" width="5.625" style="85" customWidth="1"/>
    <col min="8" max="8" width="1.625" style="85" customWidth="1"/>
    <col min="9" max="9" width="6" style="85" customWidth="1"/>
    <col min="10" max="10" width="8.25" style="85" customWidth="1"/>
    <col min="11" max="11" width="5.625" style="85" customWidth="1"/>
    <col min="12" max="12" width="1.625" style="85" customWidth="1"/>
    <col min="13" max="13" width="6.125" style="85" customWidth="1"/>
    <col min="14" max="14" width="8.25" style="85" customWidth="1"/>
    <col min="15" max="15" width="5.625" style="85" customWidth="1"/>
    <col min="16" max="16" width="1.625" style="85" customWidth="1"/>
    <col min="17" max="17" width="6" style="85" customWidth="1"/>
    <col min="18" max="18" width="8.25" style="85" customWidth="1"/>
    <col min="19" max="19" width="5.625" style="85" customWidth="1"/>
    <col min="20" max="20" width="1.625" style="85" customWidth="1"/>
    <col min="21" max="21" width="6" style="85" customWidth="1"/>
    <col min="22" max="22" width="8.25" style="85" customWidth="1"/>
    <col min="23" max="23" width="5.625" style="85" customWidth="1"/>
    <col min="24" max="24" width="1.625" style="85" customWidth="1"/>
    <col min="25" max="25" width="6" style="85" customWidth="1"/>
    <col min="26" max="26" width="8.25" style="85" customWidth="1"/>
    <col min="27" max="27" width="0.5" style="85" customWidth="1"/>
    <col min="28" max="28" width="2.5" style="85" customWidth="1"/>
    <col min="29" max="16384" width="9" style="85"/>
  </cols>
  <sheetData>
    <row r="1" spans="1:29" s="390" customFormat="1" ht="15" customHeight="1">
      <c r="A1" s="1530" t="str">
        <f>市内河!A1</f>
        <v>令和２年</v>
      </c>
      <c r="B1" s="1530"/>
      <c r="C1" s="994" t="s">
        <v>241</v>
      </c>
      <c r="D1" s="1496">
        <f>市内河!$D$1</f>
        <v>0</v>
      </c>
      <c r="E1" s="1534"/>
      <c r="F1" s="1534"/>
      <c r="G1" s="1535"/>
      <c r="H1" s="1429" t="s">
        <v>254</v>
      </c>
      <c r="I1" s="1429"/>
      <c r="J1" s="1429"/>
      <c r="K1" s="1429"/>
      <c r="L1" s="1505" t="s">
        <v>382</v>
      </c>
      <c r="M1" s="1506"/>
      <c r="N1" s="1496">
        <f>市内河!$N$1</f>
        <v>0</v>
      </c>
      <c r="O1" s="1497"/>
      <c r="P1" s="1429" t="s">
        <v>383</v>
      </c>
      <c r="Q1" s="1429"/>
      <c r="R1" s="1362" t="s">
        <v>297</v>
      </c>
      <c r="S1" s="1349">
        <f>市内河!$R$1</f>
        <v>0</v>
      </c>
      <c r="T1" s="1392"/>
      <c r="U1" s="1500"/>
      <c r="V1" s="1437" t="s">
        <v>385</v>
      </c>
      <c r="W1" s="1360"/>
      <c r="X1" s="1360" t="s">
        <v>386</v>
      </c>
      <c r="Y1" s="1360"/>
      <c r="Z1" s="1360"/>
      <c r="AA1" s="389"/>
    </row>
    <row r="2" spans="1:29" s="390" customFormat="1" ht="18" customHeight="1">
      <c r="A2" s="1007">
        <f>市内河!A2</f>
        <v>43862</v>
      </c>
      <c r="B2" s="999" t="s">
        <v>356</v>
      </c>
      <c r="C2" s="1368">
        <f>市内河!C2</f>
        <v>0</v>
      </c>
      <c r="D2" s="1369"/>
      <c r="E2" s="1369"/>
      <c r="F2" s="1369"/>
      <c r="G2" s="1369"/>
      <c r="H2" s="1369">
        <f>市内河!G2</f>
        <v>0</v>
      </c>
      <c r="I2" s="1369"/>
      <c r="J2" s="1369"/>
      <c r="K2" s="1369"/>
      <c r="L2" s="1389">
        <f>市内河!L2</f>
        <v>0</v>
      </c>
      <c r="M2" s="1389"/>
      <c r="N2" s="1389"/>
      <c r="O2" s="1389"/>
      <c r="P2" s="1396">
        <f>市内河!O2</f>
        <v>0</v>
      </c>
      <c r="Q2" s="1396"/>
      <c r="R2" s="1364"/>
      <c r="S2" s="1384"/>
      <c r="T2" s="1384"/>
      <c r="U2" s="1501"/>
      <c r="V2" s="1454">
        <f>市内河!U2</f>
        <v>0</v>
      </c>
      <c r="W2" s="1455"/>
      <c r="X2" s="1455">
        <f>市内河!W2</f>
        <v>0</v>
      </c>
      <c r="Y2" s="1455"/>
      <c r="Z2" s="1455"/>
      <c r="AA2" s="389"/>
      <c r="AB2" s="384"/>
    </row>
    <row r="3" spans="1:29" s="390" customFormat="1" ht="18" customHeight="1">
      <c r="A3" s="1367" t="s">
        <v>192</v>
      </c>
      <c r="B3" s="1367"/>
      <c r="C3" s="1370"/>
      <c r="D3" s="1371"/>
      <c r="E3" s="1371"/>
      <c r="F3" s="1371"/>
      <c r="G3" s="1371"/>
      <c r="H3" s="1371"/>
      <c r="I3" s="1371"/>
      <c r="J3" s="1371"/>
      <c r="K3" s="1533"/>
      <c r="L3" s="1436"/>
      <c r="M3" s="1436"/>
      <c r="N3" s="1436"/>
      <c r="O3" s="1436"/>
      <c r="P3" s="1458"/>
      <c r="Q3" s="1458"/>
      <c r="R3" s="1000" t="s">
        <v>103</v>
      </c>
      <c r="S3" s="1499">
        <f>F26+J26+R26+V26+Z26+N26</f>
        <v>0</v>
      </c>
      <c r="T3" s="1499"/>
      <c r="U3" s="1446"/>
      <c r="V3" s="1386" t="s">
        <v>384</v>
      </c>
      <c r="W3" s="1386"/>
      <c r="X3" s="1386"/>
      <c r="Y3" s="1386"/>
      <c r="Z3" s="1498"/>
      <c r="AB3" s="391"/>
    </row>
    <row r="4" spans="1:29" s="390" customFormat="1" ht="18" customHeight="1">
      <c r="A4" s="1008"/>
      <c r="B4" s="1008"/>
      <c r="C4" s="1002" t="s">
        <v>274</v>
      </c>
      <c r="D4" s="1507">
        <f>市内河!D4</f>
        <v>0</v>
      </c>
      <c r="E4" s="1508"/>
      <c r="F4" s="1508"/>
      <c r="G4" s="1508"/>
      <c r="H4" s="1508"/>
      <c r="I4" s="1508"/>
      <c r="J4" s="1509"/>
      <c r="K4" s="1510" t="s">
        <v>118</v>
      </c>
      <c r="L4" s="1415"/>
      <c r="M4" s="1494">
        <f>市内河!N4</f>
        <v>0</v>
      </c>
      <c r="N4" s="1494"/>
      <c r="O4" s="1495"/>
      <c r="P4" s="1405" t="s">
        <v>353</v>
      </c>
      <c r="Q4" s="1406"/>
      <c r="R4" s="1514"/>
      <c r="S4" s="1405" t="s">
        <v>354</v>
      </c>
      <c r="T4" s="1514"/>
      <c r="U4" s="1514"/>
      <c r="V4" s="1407">
        <f>市内河!$U$4</f>
        <v>0</v>
      </c>
      <c r="W4" s="1449"/>
      <c r="X4" s="1449"/>
      <c r="Y4" s="1449"/>
      <c r="Z4" s="1450"/>
      <c r="AB4" s="386">
        <v>4</v>
      </c>
    </row>
    <row r="5" spans="1:29" s="390" customFormat="1" ht="18" customHeight="1">
      <c r="A5" s="1009"/>
      <c r="B5" s="1009"/>
      <c r="C5" s="1005" t="s">
        <v>346</v>
      </c>
      <c r="D5" s="1382">
        <f>市内河!D5</f>
        <v>0</v>
      </c>
      <c r="E5" s="1382"/>
      <c r="F5" s="1513"/>
      <c r="G5" s="1010" t="s">
        <v>360</v>
      </c>
      <c r="H5" s="1380">
        <f>市内河!H5</f>
        <v>0</v>
      </c>
      <c r="I5" s="1511"/>
      <c r="J5" s="1512"/>
      <c r="K5" s="1420" t="s">
        <v>119</v>
      </c>
      <c r="L5" s="1420"/>
      <c r="M5" s="1491">
        <f>市内河!N5</f>
        <v>0</v>
      </c>
      <c r="N5" s="1492"/>
      <c r="O5" s="1493"/>
      <c r="P5" s="1515"/>
      <c r="Q5" s="1516"/>
      <c r="R5" s="1517"/>
      <c r="S5" s="1456"/>
      <c r="T5" s="1518"/>
      <c r="U5" s="1518"/>
      <c r="V5" s="1451"/>
      <c r="W5" s="1452"/>
      <c r="X5" s="1452"/>
      <c r="Y5" s="1452"/>
      <c r="Z5" s="1450"/>
      <c r="AB5" s="391"/>
    </row>
    <row r="6" spans="1:29" ht="20.25" customHeight="1">
      <c r="A6" s="170" t="s">
        <v>2</v>
      </c>
      <c r="B6" s="244"/>
      <c r="C6" s="295" t="s">
        <v>193</v>
      </c>
      <c r="D6" s="1286" t="s">
        <v>3</v>
      </c>
      <c r="E6" s="1485"/>
      <c r="F6" s="349" t="s">
        <v>122</v>
      </c>
      <c r="G6" s="295" t="s">
        <v>337</v>
      </c>
      <c r="H6" s="1286" t="s">
        <v>3</v>
      </c>
      <c r="I6" s="1485"/>
      <c r="J6" s="349" t="s">
        <v>122</v>
      </c>
      <c r="K6" s="295" t="s">
        <v>338</v>
      </c>
      <c r="L6" s="1305" t="s">
        <v>3</v>
      </c>
      <c r="M6" s="1489"/>
      <c r="N6" s="349" t="s">
        <v>122</v>
      </c>
      <c r="O6" s="286" t="s">
        <v>339</v>
      </c>
      <c r="P6" s="1305" t="s">
        <v>3</v>
      </c>
      <c r="Q6" s="1489"/>
      <c r="R6" s="349" t="s">
        <v>122</v>
      </c>
      <c r="S6" s="286" t="s">
        <v>340</v>
      </c>
      <c r="T6" s="1486" t="s">
        <v>3</v>
      </c>
      <c r="U6" s="1487"/>
      <c r="V6" s="467" t="s">
        <v>122</v>
      </c>
      <c r="W6" s="296" t="s">
        <v>273</v>
      </c>
      <c r="X6" s="1286" t="s">
        <v>3</v>
      </c>
      <c r="Y6" s="1485"/>
      <c r="Z6" s="349" t="s">
        <v>122</v>
      </c>
      <c r="AA6" s="84"/>
      <c r="AB6" s="1418" t="s">
        <v>601</v>
      </c>
      <c r="AC6" s="156"/>
    </row>
    <row r="7" spans="1:29" ht="21" customHeight="1">
      <c r="A7" s="1531" t="s">
        <v>69</v>
      </c>
      <c r="B7" s="1543"/>
      <c r="C7" s="527" t="s">
        <v>67</v>
      </c>
      <c r="D7" s="57"/>
      <c r="E7" s="152">
        <v>3700</v>
      </c>
      <c r="F7" s="735"/>
      <c r="G7" s="1480" t="s">
        <v>486</v>
      </c>
      <c r="H7" s="1482"/>
      <c r="I7" s="1541">
        <v>1550</v>
      </c>
      <c r="J7" s="1522"/>
      <c r="K7" s="1480" t="s">
        <v>410</v>
      </c>
      <c r="L7" s="1519" t="s">
        <v>11</v>
      </c>
      <c r="M7" s="1502">
        <v>2600</v>
      </c>
      <c r="N7" s="1462"/>
      <c r="O7" s="1480" t="s">
        <v>350</v>
      </c>
      <c r="P7" s="1482"/>
      <c r="Q7" s="1478">
        <v>800</v>
      </c>
      <c r="R7" s="1462"/>
      <c r="S7" s="795"/>
      <c r="T7" s="796"/>
      <c r="U7" s="797"/>
      <c r="V7" s="798"/>
      <c r="W7" s="1466" t="s">
        <v>366</v>
      </c>
      <c r="X7" s="1469"/>
      <c r="Y7" s="1472">
        <v>1100</v>
      </c>
      <c r="Z7" s="1475"/>
      <c r="AA7" s="86"/>
      <c r="AB7" s="1273"/>
    </row>
    <row r="8" spans="1:29" ht="21" customHeight="1">
      <c r="A8" s="1544"/>
      <c r="B8" s="1543"/>
      <c r="C8" s="527" t="s">
        <v>68</v>
      </c>
      <c r="D8" s="57"/>
      <c r="E8" s="152">
        <v>3500</v>
      </c>
      <c r="F8" s="735"/>
      <c r="G8" s="1481"/>
      <c r="H8" s="1483"/>
      <c r="I8" s="1542"/>
      <c r="J8" s="1523"/>
      <c r="K8" s="1481"/>
      <c r="L8" s="1520"/>
      <c r="M8" s="1503"/>
      <c r="N8" s="1463"/>
      <c r="O8" s="1481"/>
      <c r="P8" s="1483"/>
      <c r="Q8" s="1479"/>
      <c r="R8" s="1463"/>
      <c r="S8" s="775"/>
      <c r="T8" s="786"/>
      <c r="U8" s="776"/>
      <c r="V8" s="778"/>
      <c r="W8" s="1467"/>
      <c r="X8" s="1470"/>
      <c r="Y8" s="1473"/>
      <c r="Z8" s="1476"/>
      <c r="AA8" s="87"/>
      <c r="AB8" s="1273"/>
    </row>
    <row r="9" spans="1:29" ht="21" customHeight="1">
      <c r="A9" s="1544"/>
      <c r="B9" s="1543"/>
      <c r="C9" s="527" t="s">
        <v>209</v>
      </c>
      <c r="D9" s="57"/>
      <c r="E9" s="152">
        <v>3600</v>
      </c>
      <c r="F9" s="735"/>
      <c r="G9" s="1481"/>
      <c r="H9" s="1483"/>
      <c r="I9" s="1542"/>
      <c r="J9" s="1523"/>
      <c r="K9" s="1481"/>
      <c r="L9" s="1520"/>
      <c r="M9" s="1503"/>
      <c r="N9" s="1463"/>
      <c r="O9" s="1481"/>
      <c r="P9" s="1483"/>
      <c r="Q9" s="1479"/>
      <c r="R9" s="1463"/>
      <c r="S9" s="774"/>
      <c r="T9" s="786"/>
      <c r="U9" s="776"/>
      <c r="V9" s="778"/>
      <c r="W9" s="1467"/>
      <c r="X9" s="1470"/>
      <c r="Y9" s="1473"/>
      <c r="Z9" s="1476"/>
      <c r="AA9" s="87"/>
      <c r="AB9" s="1273"/>
    </row>
    <row r="10" spans="1:29" ht="21" customHeight="1">
      <c r="A10" s="1544"/>
      <c r="B10" s="1543"/>
      <c r="C10" s="527" t="s">
        <v>70</v>
      </c>
      <c r="D10" s="57"/>
      <c r="E10" s="152">
        <v>2550</v>
      </c>
      <c r="F10" s="735"/>
      <c r="G10" s="1481"/>
      <c r="H10" s="1484"/>
      <c r="I10" s="1542"/>
      <c r="J10" s="1524"/>
      <c r="K10" s="1481"/>
      <c r="L10" s="1521"/>
      <c r="M10" s="1504"/>
      <c r="N10" s="1463"/>
      <c r="O10" s="1481"/>
      <c r="P10" s="1484"/>
      <c r="Q10" s="1479"/>
      <c r="R10" s="1463"/>
      <c r="S10" s="799"/>
      <c r="T10" s="786"/>
      <c r="U10" s="776"/>
      <c r="V10" s="778"/>
      <c r="W10" s="1467"/>
      <c r="X10" s="1470"/>
      <c r="Y10" s="1473"/>
      <c r="Z10" s="1476"/>
      <c r="AA10" s="87"/>
      <c r="AB10" s="1273"/>
    </row>
    <row r="11" spans="1:29" ht="21" customHeight="1">
      <c r="A11" s="1531" t="s">
        <v>72</v>
      </c>
      <c r="B11" s="1481"/>
      <c r="C11" s="1053" t="s">
        <v>636</v>
      </c>
      <c r="D11" s="623"/>
      <c r="E11" s="1051"/>
      <c r="F11" s="25"/>
      <c r="G11" s="1536" t="s">
        <v>333</v>
      </c>
      <c r="H11" s="1519"/>
      <c r="I11" s="1554">
        <v>1550</v>
      </c>
      <c r="J11" s="1522"/>
      <c r="K11" s="1480" t="s">
        <v>71</v>
      </c>
      <c r="L11" s="1482" t="s">
        <v>11</v>
      </c>
      <c r="M11" s="1502">
        <v>3100</v>
      </c>
      <c r="N11" s="1462"/>
      <c r="O11" s="1480" t="s">
        <v>71</v>
      </c>
      <c r="P11" s="1482"/>
      <c r="Q11" s="1478">
        <v>500</v>
      </c>
      <c r="R11" s="1462"/>
      <c r="S11" s="1480" t="s">
        <v>71</v>
      </c>
      <c r="T11" s="277"/>
      <c r="U11" s="699"/>
      <c r="V11" s="702"/>
      <c r="W11" s="1467"/>
      <c r="X11" s="1470"/>
      <c r="Y11" s="1473"/>
      <c r="Z11" s="1476"/>
      <c r="AA11" s="86"/>
      <c r="AB11" s="1273"/>
    </row>
    <row r="12" spans="1:29" ht="21" customHeight="1">
      <c r="A12" s="1532"/>
      <c r="B12" s="1481"/>
      <c r="C12" s="527" t="s">
        <v>637</v>
      </c>
      <c r="D12" s="57"/>
      <c r="E12" s="152">
        <v>6600</v>
      </c>
      <c r="F12" s="735"/>
      <c r="G12" s="1536"/>
      <c r="H12" s="1520"/>
      <c r="I12" s="1554"/>
      <c r="J12" s="1523"/>
      <c r="K12" s="1481"/>
      <c r="L12" s="1483"/>
      <c r="M12" s="1503"/>
      <c r="N12" s="1463"/>
      <c r="O12" s="1481"/>
      <c r="P12" s="1483"/>
      <c r="Q12" s="1479"/>
      <c r="R12" s="1463"/>
      <c r="S12" s="1481"/>
      <c r="T12" s="705" t="s">
        <v>574</v>
      </c>
      <c r="U12" s="700"/>
      <c r="V12" s="703"/>
      <c r="W12" s="1467"/>
      <c r="X12" s="1470"/>
      <c r="Y12" s="1473"/>
      <c r="Z12" s="1476"/>
      <c r="AA12" s="87"/>
      <c r="AB12" s="1273"/>
    </row>
    <row r="13" spans="1:29" ht="21" customHeight="1">
      <c r="A13" s="1532"/>
      <c r="B13" s="1481"/>
      <c r="C13" s="527" t="s">
        <v>74</v>
      </c>
      <c r="D13" s="57"/>
      <c r="E13" s="152">
        <v>1800</v>
      </c>
      <c r="F13" s="735"/>
      <c r="G13" s="1481"/>
      <c r="H13" s="1520"/>
      <c r="I13" s="1542"/>
      <c r="J13" s="1523"/>
      <c r="K13" s="1481"/>
      <c r="L13" s="1483"/>
      <c r="M13" s="1503"/>
      <c r="N13" s="1463"/>
      <c r="O13" s="1481"/>
      <c r="P13" s="1483"/>
      <c r="Q13" s="1479"/>
      <c r="R13" s="1463"/>
      <c r="S13" s="1481"/>
      <c r="T13" s="705" t="s">
        <v>575</v>
      </c>
      <c r="U13" s="700"/>
      <c r="V13" s="703"/>
      <c r="W13" s="1467"/>
      <c r="X13" s="1470"/>
      <c r="Y13" s="1473"/>
      <c r="Z13" s="1476"/>
      <c r="AA13" s="87"/>
      <c r="AB13" s="1273"/>
    </row>
    <row r="14" spans="1:29" ht="21" customHeight="1">
      <c r="A14" s="1549" t="s">
        <v>75</v>
      </c>
      <c r="B14" s="225" t="s">
        <v>76</v>
      </c>
      <c r="C14" s="527" t="s">
        <v>325</v>
      </c>
      <c r="D14" s="57"/>
      <c r="E14" s="152">
        <v>3450</v>
      </c>
      <c r="F14" s="735"/>
      <c r="G14" s="1481"/>
      <c r="H14" s="1521"/>
      <c r="I14" s="1542"/>
      <c r="J14" s="1524"/>
      <c r="K14" s="1481"/>
      <c r="L14" s="1484"/>
      <c r="M14" s="1504"/>
      <c r="N14" s="1463"/>
      <c r="O14" s="1481"/>
      <c r="P14" s="1484"/>
      <c r="Q14" s="1479"/>
      <c r="R14" s="1488"/>
      <c r="S14" s="1481"/>
      <c r="T14" s="172"/>
      <c r="U14" s="701"/>
      <c r="V14" s="704"/>
      <c r="W14" s="1468"/>
      <c r="X14" s="1471"/>
      <c r="Y14" s="1474"/>
      <c r="Z14" s="1477"/>
      <c r="AB14" s="1273"/>
    </row>
    <row r="15" spans="1:29" ht="21" customHeight="1">
      <c r="A15" s="1550"/>
      <c r="B15" s="1547" t="s">
        <v>78</v>
      </c>
      <c r="C15" s="527" t="s">
        <v>194</v>
      </c>
      <c r="D15" s="54" t="s">
        <v>11</v>
      </c>
      <c r="E15" s="152">
        <v>3250</v>
      </c>
      <c r="F15" s="735"/>
      <c r="G15" s="1537" t="s">
        <v>409</v>
      </c>
      <c r="H15" s="1519"/>
      <c r="I15" s="1553">
        <v>700</v>
      </c>
      <c r="J15" s="1522"/>
      <c r="K15" s="1537" t="s">
        <v>504</v>
      </c>
      <c r="L15" s="1519" t="s">
        <v>11</v>
      </c>
      <c r="M15" s="1551">
        <v>800</v>
      </c>
      <c r="N15" s="1462"/>
      <c r="O15" s="785"/>
      <c r="P15" s="770"/>
      <c r="Q15" s="771"/>
      <c r="R15" s="772"/>
      <c r="S15" s="777"/>
      <c r="T15" s="786"/>
      <c r="U15" s="776"/>
      <c r="V15" s="772"/>
      <c r="W15" s="787"/>
      <c r="X15" s="788"/>
      <c r="Y15" s="789"/>
      <c r="Z15" s="790"/>
      <c r="AB15" s="1273"/>
    </row>
    <row r="16" spans="1:29" ht="21" customHeight="1">
      <c r="A16" s="1550"/>
      <c r="B16" s="1548"/>
      <c r="C16" s="527" t="s">
        <v>79</v>
      </c>
      <c r="D16" s="54" t="s">
        <v>11</v>
      </c>
      <c r="E16" s="152">
        <v>1800</v>
      </c>
      <c r="F16" s="735"/>
      <c r="G16" s="1526"/>
      <c r="H16" s="1521"/>
      <c r="I16" s="1552"/>
      <c r="J16" s="1558"/>
      <c r="K16" s="1526"/>
      <c r="L16" s="1521"/>
      <c r="M16" s="1552"/>
      <c r="N16" s="1488"/>
      <c r="O16" s="774"/>
      <c r="P16" s="775"/>
      <c r="Q16" s="776"/>
      <c r="R16" s="772"/>
      <c r="S16" s="777"/>
      <c r="T16" s="775"/>
      <c r="U16" s="776"/>
      <c r="V16" s="772"/>
      <c r="W16" s="791"/>
      <c r="X16" s="792"/>
      <c r="Y16" s="793"/>
      <c r="Z16" s="794"/>
      <c r="AB16" s="1273"/>
    </row>
    <row r="17" spans="1:28" ht="21" customHeight="1">
      <c r="A17" s="1550"/>
      <c r="B17" s="225" t="s">
        <v>77</v>
      </c>
      <c r="C17" s="528" t="s">
        <v>364</v>
      </c>
      <c r="D17" s="54" t="s">
        <v>9</v>
      </c>
      <c r="E17" s="152">
        <v>3800</v>
      </c>
      <c r="F17" s="735"/>
      <c r="G17" s="769" t="s">
        <v>116</v>
      </c>
      <c r="H17" s="770"/>
      <c r="I17" s="771"/>
      <c r="J17" s="772"/>
      <c r="K17" s="773"/>
      <c r="L17" s="770"/>
      <c r="M17" s="771"/>
      <c r="N17" s="772"/>
      <c r="O17" s="774"/>
      <c r="P17" s="775"/>
      <c r="Q17" s="776"/>
      <c r="R17" s="772"/>
      <c r="S17" s="777"/>
      <c r="T17" s="775"/>
      <c r="U17" s="776"/>
      <c r="V17" s="772"/>
      <c r="W17" s="774"/>
      <c r="X17" s="774"/>
      <c r="Y17" s="776"/>
      <c r="Z17" s="778"/>
      <c r="AB17" s="1273"/>
    </row>
    <row r="18" spans="1:28" ht="21" customHeight="1">
      <c r="A18" s="1538" t="s">
        <v>80</v>
      </c>
      <c r="B18" s="399" t="s">
        <v>81</v>
      </c>
      <c r="C18" s="528" t="s">
        <v>82</v>
      </c>
      <c r="D18" s="54" t="s">
        <v>9</v>
      </c>
      <c r="E18" s="152">
        <v>2000</v>
      </c>
      <c r="F18" s="735"/>
      <c r="G18" s="779" t="s">
        <v>116</v>
      </c>
      <c r="H18" s="775"/>
      <c r="I18" s="780"/>
      <c r="J18" s="101"/>
      <c r="K18" s="781"/>
      <c r="L18" s="775"/>
      <c r="M18" s="780"/>
      <c r="N18" s="101"/>
      <c r="O18" s="774"/>
      <c r="P18" s="775"/>
      <c r="Q18" s="780"/>
      <c r="R18" s="101"/>
      <c r="S18" s="777"/>
      <c r="T18" s="775"/>
      <c r="U18" s="780"/>
      <c r="V18" s="101"/>
      <c r="W18" s="774"/>
      <c r="X18" s="774"/>
      <c r="Y18" s="780"/>
      <c r="Z18" s="473"/>
      <c r="AB18" s="1273"/>
    </row>
    <row r="19" spans="1:28" ht="27.95" customHeight="1">
      <c r="A19" s="1539"/>
      <c r="B19" s="400" t="s">
        <v>83</v>
      </c>
      <c r="C19" s="319" t="s">
        <v>84</v>
      </c>
      <c r="D19" s="54" t="s">
        <v>9</v>
      </c>
      <c r="E19" s="152">
        <v>3750</v>
      </c>
      <c r="F19" s="735"/>
      <c r="G19" s="779"/>
      <c r="H19" s="775"/>
      <c r="I19" s="780"/>
      <c r="J19" s="101"/>
      <c r="K19" s="781"/>
      <c r="L19" s="775"/>
      <c r="M19" s="780"/>
      <c r="N19" s="101"/>
      <c r="O19" s="774"/>
      <c r="P19" s="775"/>
      <c r="Q19" s="780"/>
      <c r="R19" s="101"/>
      <c r="S19" s="777"/>
      <c r="T19" s="775"/>
      <c r="U19" s="780"/>
      <c r="V19" s="101"/>
      <c r="W19" s="774"/>
      <c r="X19" s="774"/>
      <c r="Y19" s="780"/>
      <c r="Z19" s="473"/>
      <c r="AB19" s="1273"/>
    </row>
    <row r="20" spans="1:28" ht="21" customHeight="1">
      <c r="A20" s="1539"/>
      <c r="B20" s="400"/>
      <c r="C20" s="319" t="s">
        <v>401</v>
      </c>
      <c r="D20" s="54" t="s">
        <v>9</v>
      </c>
      <c r="E20" s="152">
        <v>1350</v>
      </c>
      <c r="F20" s="735"/>
      <c r="G20" s="779"/>
      <c r="H20" s="775"/>
      <c r="I20" s="1091"/>
      <c r="J20" s="101"/>
      <c r="K20" s="781"/>
      <c r="L20" s="775"/>
      <c r="M20" s="780"/>
      <c r="N20" s="101"/>
      <c r="O20" s="774"/>
      <c r="P20" s="775"/>
      <c r="Q20" s="780"/>
      <c r="R20" s="101"/>
      <c r="S20" s="777"/>
      <c r="T20" s="775"/>
      <c r="U20" s="780"/>
      <c r="V20" s="101"/>
      <c r="W20" s="774"/>
      <c r="X20" s="774"/>
      <c r="Y20" s="780"/>
      <c r="Z20" s="473"/>
      <c r="AB20" s="1273"/>
    </row>
    <row r="21" spans="1:28" ht="27.95" customHeight="1">
      <c r="A21" s="1540"/>
      <c r="B21" s="189" t="s">
        <v>85</v>
      </c>
      <c r="C21" s="519" t="s">
        <v>86</v>
      </c>
      <c r="D21" s="172" t="s">
        <v>9</v>
      </c>
      <c r="E21" s="153">
        <v>2050</v>
      </c>
      <c r="F21" s="739"/>
      <c r="G21" s="782" t="s">
        <v>116</v>
      </c>
      <c r="H21" s="783"/>
      <c r="I21" s="784"/>
      <c r="J21" s="101"/>
      <c r="K21" s="782" t="s">
        <v>116</v>
      </c>
      <c r="L21" s="783"/>
      <c r="M21" s="784"/>
      <c r="N21" s="101"/>
      <c r="O21" s="774"/>
      <c r="P21" s="775"/>
      <c r="Q21" s="780"/>
      <c r="R21" s="101"/>
      <c r="S21" s="777"/>
      <c r="T21" s="775"/>
      <c r="U21" s="780"/>
      <c r="V21" s="101"/>
      <c r="W21" s="774"/>
      <c r="X21" s="774"/>
      <c r="Y21" s="780"/>
      <c r="Z21" s="473"/>
      <c r="AB21" s="1273"/>
    </row>
    <row r="22" spans="1:28" ht="21" customHeight="1">
      <c r="A22" s="1525" t="s">
        <v>88</v>
      </c>
      <c r="B22" s="1526"/>
      <c r="C22" s="527" t="s">
        <v>482</v>
      </c>
      <c r="D22" s="54" t="s">
        <v>11</v>
      </c>
      <c r="E22" s="152">
        <v>3850</v>
      </c>
      <c r="F22" s="735"/>
      <c r="G22" s="1480" t="s">
        <v>481</v>
      </c>
      <c r="H22" s="1482" t="s">
        <v>125</v>
      </c>
      <c r="I22" s="1541">
        <v>2150</v>
      </c>
      <c r="J22" s="1557"/>
      <c r="K22" s="527" t="s">
        <v>73</v>
      </c>
      <c r="L22" s="57"/>
      <c r="M22" s="152">
        <v>900</v>
      </c>
      <c r="N22" s="737"/>
      <c r="O22" s="800" t="s">
        <v>116</v>
      </c>
      <c r="P22" s="775"/>
      <c r="Q22" s="776"/>
      <c r="R22" s="772"/>
      <c r="S22" s="1464" t="s">
        <v>87</v>
      </c>
      <c r="T22" s="687"/>
      <c r="U22" s="691"/>
      <c r="V22" s="692"/>
      <c r="W22" s="774"/>
      <c r="X22" s="774"/>
      <c r="Y22" s="776"/>
      <c r="Z22" s="778"/>
      <c r="AB22" s="1273"/>
    </row>
    <row r="23" spans="1:28" ht="21" customHeight="1">
      <c r="A23" s="1527"/>
      <c r="B23" s="1526"/>
      <c r="C23" s="527" t="s">
        <v>485</v>
      </c>
      <c r="D23" s="54" t="s">
        <v>11</v>
      </c>
      <c r="E23" s="152">
        <v>2750</v>
      </c>
      <c r="F23" s="735"/>
      <c r="G23" s="1481"/>
      <c r="H23" s="1545"/>
      <c r="I23" s="1542"/>
      <c r="J23" s="1463"/>
      <c r="K23" s="1480" t="s">
        <v>74</v>
      </c>
      <c r="L23" s="1482"/>
      <c r="M23" s="1541">
        <v>1350</v>
      </c>
      <c r="N23" s="1462"/>
      <c r="O23" s="774"/>
      <c r="P23" s="775"/>
      <c r="Q23" s="776"/>
      <c r="R23" s="772"/>
      <c r="S23" s="1465"/>
      <c r="T23" s="688" t="s">
        <v>573</v>
      </c>
      <c r="U23" s="693"/>
      <c r="V23" s="694"/>
      <c r="W23" s="774"/>
      <c r="X23" s="774"/>
      <c r="Y23" s="776"/>
      <c r="Z23" s="778"/>
      <c r="AB23" s="1273"/>
    </row>
    <row r="24" spans="1:28" ht="21" customHeight="1">
      <c r="A24" s="1528"/>
      <c r="B24" s="1529"/>
      <c r="C24" s="527" t="s">
        <v>483</v>
      </c>
      <c r="D24" s="54" t="s">
        <v>11</v>
      </c>
      <c r="E24" s="152">
        <v>2500</v>
      </c>
      <c r="F24" s="735"/>
      <c r="G24" s="1481"/>
      <c r="H24" s="1546"/>
      <c r="I24" s="1542"/>
      <c r="J24" s="1463"/>
      <c r="K24" s="1481"/>
      <c r="L24" s="1484"/>
      <c r="M24" s="1542"/>
      <c r="N24" s="1463"/>
      <c r="O24" s="774"/>
      <c r="P24" s="775"/>
      <c r="Q24" s="776"/>
      <c r="R24" s="772"/>
      <c r="S24" s="1465"/>
      <c r="T24" s="689"/>
      <c r="U24" s="695"/>
      <c r="V24" s="696"/>
      <c r="W24" s="774"/>
      <c r="X24" s="774"/>
      <c r="Y24" s="776"/>
      <c r="Z24" s="778"/>
      <c r="AA24" s="90"/>
      <c r="AB24" s="1273"/>
    </row>
    <row r="25" spans="1:28" ht="21" customHeight="1" thickBot="1">
      <c r="A25" s="1490" t="s">
        <v>90</v>
      </c>
      <c r="B25" s="1490"/>
      <c r="C25" s="521" t="s">
        <v>365</v>
      </c>
      <c r="D25" s="252" t="s">
        <v>11</v>
      </c>
      <c r="E25" s="157">
        <v>7700</v>
      </c>
      <c r="F25" s="350"/>
      <c r="G25" s="468" t="s">
        <v>484</v>
      </c>
      <c r="H25" s="252" t="s">
        <v>11</v>
      </c>
      <c r="I25" s="157">
        <v>1200</v>
      </c>
      <c r="J25" s="350"/>
      <c r="K25" s="468" t="s">
        <v>113</v>
      </c>
      <c r="L25" s="522" t="s">
        <v>11</v>
      </c>
      <c r="M25" s="157">
        <v>2700</v>
      </c>
      <c r="N25" s="350"/>
      <c r="O25" s="801" t="s">
        <v>116</v>
      </c>
      <c r="P25" s="802"/>
      <c r="Q25" s="803"/>
      <c r="R25" s="101"/>
      <c r="S25" s="521" t="s">
        <v>560</v>
      </c>
      <c r="T25" s="697" t="s">
        <v>572</v>
      </c>
      <c r="U25" s="698"/>
      <c r="V25" s="499"/>
      <c r="W25" s="804"/>
      <c r="X25" s="804"/>
      <c r="Y25" s="803"/>
      <c r="Z25" s="473"/>
      <c r="AA25" s="90"/>
      <c r="AB25" s="1273"/>
    </row>
    <row r="26" spans="1:28" ht="21" customHeight="1" thickTop="1">
      <c r="A26" s="171" t="s">
        <v>195</v>
      </c>
      <c r="B26" s="248">
        <f>SUM(E26,I26,M26,Q26,U26,Y26)</f>
        <v>81000</v>
      </c>
      <c r="C26" s="171" t="s">
        <v>195</v>
      </c>
      <c r="D26" s="247"/>
      <c r="E26" s="246">
        <f>SUM(E7:E25)</f>
        <v>60000</v>
      </c>
      <c r="F26" s="351">
        <f>SUM(F7:F25)</f>
        <v>0</v>
      </c>
      <c r="G26" s="167" t="s">
        <v>195</v>
      </c>
      <c r="H26" s="469">
        <v>0</v>
      </c>
      <c r="I26" s="246">
        <f>SUM(I7:I25)</f>
        <v>7150</v>
      </c>
      <c r="J26" s="351">
        <f>SUM(J7:J25)</f>
        <v>0</v>
      </c>
      <c r="K26" s="167" t="s">
        <v>195</v>
      </c>
      <c r="L26" s="469"/>
      <c r="M26" s="246">
        <f>SUM(M7:M25)</f>
        <v>11450</v>
      </c>
      <c r="N26" s="351">
        <f>SUM(N7:N25)</f>
        <v>0</v>
      </c>
      <c r="O26" s="167" t="s">
        <v>195</v>
      </c>
      <c r="P26" s="470"/>
      <c r="Q26" s="246">
        <f>SUM(Q7:Q25)</f>
        <v>1300</v>
      </c>
      <c r="R26" s="352">
        <f>SUM(R7:R25)</f>
        <v>0</v>
      </c>
      <c r="S26" s="165" t="s">
        <v>195</v>
      </c>
      <c r="T26" s="471"/>
      <c r="U26" s="153">
        <f>SUM(U7:U25)</f>
        <v>0</v>
      </c>
      <c r="V26" s="351">
        <f>SUM(V7:V25)</f>
        <v>0</v>
      </c>
      <c r="W26" s="165" t="s">
        <v>195</v>
      </c>
      <c r="X26" s="472"/>
      <c r="Y26" s="153">
        <f>SUM(Y7:Y25)</f>
        <v>1100</v>
      </c>
      <c r="Z26" s="352">
        <f>SUM(Z7)</f>
        <v>0</v>
      </c>
      <c r="AA26" s="90"/>
      <c r="AB26" s="1273"/>
    </row>
    <row r="27" spans="1:28" ht="10.5" customHeight="1">
      <c r="A27" s="42" t="s">
        <v>298</v>
      </c>
      <c r="B27" s="181"/>
      <c r="C27" s="173"/>
      <c r="D27" s="182"/>
      <c r="E27" s="185"/>
      <c r="F27" s="1030"/>
      <c r="G27" s="173"/>
      <c r="H27" s="97"/>
      <c r="I27" s="185"/>
      <c r="J27" s="1030"/>
      <c r="K27" s="173"/>
      <c r="L27" s="97"/>
      <c r="M27" s="48" t="s">
        <v>605</v>
      </c>
      <c r="N27" s="180"/>
      <c r="O27" s="173"/>
      <c r="Q27" s="156"/>
      <c r="R27" s="180"/>
      <c r="S27" s="173"/>
      <c r="T27" s="90"/>
      <c r="U27" s="156"/>
      <c r="V27" s="180"/>
      <c r="W27" s="173"/>
      <c r="Y27" s="156"/>
      <c r="Z27" s="180"/>
      <c r="AA27" s="90"/>
      <c r="AB27" s="183"/>
    </row>
    <row r="28" spans="1:28" ht="10.5" customHeight="1">
      <c r="A28" s="42" t="s">
        <v>411</v>
      </c>
      <c r="B28" s="45"/>
      <c r="C28" s="49"/>
      <c r="D28" s="49"/>
      <c r="E28" s="49"/>
      <c r="F28" s="49"/>
      <c r="G28" s="49"/>
      <c r="H28" s="49"/>
      <c r="I28" s="49"/>
      <c r="J28" s="45"/>
      <c r="K28" s="49"/>
      <c r="L28" s="49"/>
      <c r="M28" s="42" t="s">
        <v>734</v>
      </c>
    </row>
    <row r="29" spans="1:28" ht="10.5" customHeight="1">
      <c r="A29" s="42" t="s">
        <v>702</v>
      </c>
      <c r="B29" s="45"/>
      <c r="C29" s="49"/>
      <c r="D29" s="49"/>
      <c r="E29" s="49"/>
      <c r="F29" s="49"/>
      <c r="G29" s="49"/>
      <c r="H29" s="49"/>
      <c r="I29" s="49"/>
      <c r="J29" s="45"/>
      <c r="K29" s="49"/>
      <c r="L29" s="49"/>
      <c r="M29" s="42" t="s">
        <v>604</v>
      </c>
    </row>
    <row r="30" spans="1:28" ht="10.5" customHeight="1">
      <c r="A30" s="49" t="s">
        <v>655</v>
      </c>
      <c r="B30" s="45"/>
      <c r="C30" s="49"/>
      <c r="D30" s="49"/>
      <c r="E30" s="49"/>
      <c r="F30" s="49"/>
      <c r="G30" s="49"/>
      <c r="H30" s="49"/>
      <c r="I30" s="49"/>
      <c r="J30" s="45"/>
      <c r="K30" s="49"/>
      <c r="L30" s="49"/>
      <c r="M30" s="49" t="s">
        <v>603</v>
      </c>
      <c r="V30" s="34"/>
      <c r="AB30" s="34"/>
    </row>
    <row r="31" spans="1:28" ht="10.5" customHeight="1">
      <c r="A31" s="525" t="s">
        <v>602</v>
      </c>
      <c r="B31" s="49"/>
      <c r="C31" s="49"/>
      <c r="D31" s="49"/>
      <c r="E31" s="49"/>
      <c r="F31" s="49"/>
      <c r="G31" s="49"/>
      <c r="H31" s="49"/>
      <c r="I31" s="49"/>
      <c r="J31" s="49"/>
      <c r="K31" s="49"/>
      <c r="L31" s="49"/>
      <c r="M31" s="49" t="s">
        <v>656</v>
      </c>
      <c r="W31" s="1555" t="s">
        <v>505</v>
      </c>
      <c r="X31" s="1555"/>
      <c r="Y31" s="1555"/>
      <c r="Z31" s="1555"/>
    </row>
    <row r="32" spans="1:28" ht="10.5" customHeight="1">
      <c r="A32" s="525" t="s">
        <v>519</v>
      </c>
      <c r="B32" s="49"/>
      <c r="C32" s="49"/>
      <c r="D32" s="49"/>
      <c r="E32" s="49"/>
      <c r="F32" s="49"/>
      <c r="G32" s="49"/>
      <c r="H32" s="49"/>
      <c r="I32" s="49"/>
      <c r="J32" s="49"/>
      <c r="K32" s="49"/>
      <c r="L32" s="49"/>
      <c r="M32" s="49"/>
      <c r="W32" s="1555"/>
      <c r="X32" s="1555"/>
      <c r="Y32" s="1555"/>
      <c r="Z32" s="1555"/>
    </row>
    <row r="33" spans="1:26" ht="13.5" customHeight="1">
      <c r="A33" s="49" t="s">
        <v>520</v>
      </c>
      <c r="B33" s="49"/>
      <c r="C33" s="49"/>
      <c r="D33" s="49"/>
      <c r="E33" s="49"/>
      <c r="F33" s="49"/>
      <c r="G33" s="49"/>
      <c r="H33" s="49"/>
      <c r="I33" s="49"/>
      <c r="J33" s="49"/>
      <c r="K33" s="49"/>
      <c r="L33" s="49"/>
      <c r="M33" s="49"/>
      <c r="W33" s="1556" t="s">
        <v>508</v>
      </c>
      <c r="X33" s="1556"/>
      <c r="Y33" s="1556"/>
      <c r="Z33" s="1556"/>
    </row>
  </sheetData>
  <mergeCells count="93">
    <mergeCell ref="W31:Z32"/>
    <mergeCell ref="W33:Z33"/>
    <mergeCell ref="J22:J24"/>
    <mergeCell ref="L23:L24"/>
    <mergeCell ref="N11:N14"/>
    <mergeCell ref="L15:L16"/>
    <mergeCell ref="J15:J16"/>
    <mergeCell ref="S11:S14"/>
    <mergeCell ref="M23:M24"/>
    <mergeCell ref="Q11:Q14"/>
    <mergeCell ref="B15:B16"/>
    <mergeCell ref="K11:K14"/>
    <mergeCell ref="A14:A17"/>
    <mergeCell ref="M15:M16"/>
    <mergeCell ref="H15:H16"/>
    <mergeCell ref="I15:I16"/>
    <mergeCell ref="I11:I14"/>
    <mergeCell ref="J11:J14"/>
    <mergeCell ref="H22:H24"/>
    <mergeCell ref="I22:I24"/>
    <mergeCell ref="K23:K24"/>
    <mergeCell ref="O11:O14"/>
    <mergeCell ref="P11:P14"/>
    <mergeCell ref="K15:K16"/>
    <mergeCell ref="N15:N16"/>
    <mergeCell ref="L11:L14"/>
    <mergeCell ref="A22:B24"/>
    <mergeCell ref="A1:B1"/>
    <mergeCell ref="A3:B3"/>
    <mergeCell ref="A11:B13"/>
    <mergeCell ref="H1:K1"/>
    <mergeCell ref="H2:K3"/>
    <mergeCell ref="D1:G1"/>
    <mergeCell ref="G11:G14"/>
    <mergeCell ref="H11:H14"/>
    <mergeCell ref="G22:G24"/>
    <mergeCell ref="G15:G16"/>
    <mergeCell ref="A18:A21"/>
    <mergeCell ref="K7:K10"/>
    <mergeCell ref="I7:I10"/>
    <mergeCell ref="D6:E6"/>
    <mergeCell ref="A7:B10"/>
    <mergeCell ref="L6:M6"/>
    <mergeCell ref="L7:L10"/>
    <mergeCell ref="G7:G10"/>
    <mergeCell ref="H7:H10"/>
    <mergeCell ref="J7:J10"/>
    <mergeCell ref="L1:M1"/>
    <mergeCell ref="R1:R2"/>
    <mergeCell ref="V4:Z5"/>
    <mergeCell ref="D4:J4"/>
    <mergeCell ref="K4:L4"/>
    <mergeCell ref="K5:L5"/>
    <mergeCell ref="H5:J5"/>
    <mergeCell ref="D5:F5"/>
    <mergeCell ref="C2:G3"/>
    <mergeCell ref="P4:R4"/>
    <mergeCell ref="S4:U4"/>
    <mergeCell ref="X1:Z1"/>
    <mergeCell ref="P5:R5"/>
    <mergeCell ref="S5:U5"/>
    <mergeCell ref="A25:B25"/>
    <mergeCell ref="M5:O5"/>
    <mergeCell ref="V1:W1"/>
    <mergeCell ref="V2:W2"/>
    <mergeCell ref="P1:Q1"/>
    <mergeCell ref="M4:O4"/>
    <mergeCell ref="L2:O3"/>
    <mergeCell ref="P2:Q3"/>
    <mergeCell ref="N1:O1"/>
    <mergeCell ref="V3:Z3"/>
    <mergeCell ref="S3:U3"/>
    <mergeCell ref="S1:U2"/>
    <mergeCell ref="X2:Z2"/>
    <mergeCell ref="H6:I6"/>
    <mergeCell ref="M11:M14"/>
    <mergeCell ref="M7:M10"/>
    <mergeCell ref="AB6:AB26"/>
    <mergeCell ref="N23:N24"/>
    <mergeCell ref="S22:S24"/>
    <mergeCell ref="W7:W14"/>
    <mergeCell ref="X7:X14"/>
    <mergeCell ref="Y7:Y14"/>
    <mergeCell ref="Z7:Z14"/>
    <mergeCell ref="Q7:Q10"/>
    <mergeCell ref="O7:O10"/>
    <mergeCell ref="P7:P10"/>
    <mergeCell ref="X6:Y6"/>
    <mergeCell ref="T6:U6"/>
    <mergeCell ref="R11:R14"/>
    <mergeCell ref="R7:R10"/>
    <mergeCell ref="N7:N10"/>
    <mergeCell ref="P6:Q6"/>
  </mergeCells>
  <phoneticPr fontId="3"/>
  <conditionalFormatting sqref="N26:N27 J11 V26:V27 J26:J27 N11 R19:R27 N7 R7 R11 V7:V10 V19:V21 Z7 J19:J23 N19:N24 Z19:Z27 F29 Z29 R29 J29 V29 F7:F10 F12:F27">
    <cfRule type="expression" dxfId="59" priority="7" stopIfTrue="1">
      <formula>E7&lt;F7</formula>
    </cfRule>
  </conditionalFormatting>
  <conditionalFormatting sqref="R16:R18 V16:V18">
    <cfRule type="expression" dxfId="58" priority="8" stopIfTrue="1">
      <formula>Q19&lt;R16</formula>
    </cfRule>
  </conditionalFormatting>
  <conditionalFormatting sqref="J18 N18 Z18">
    <cfRule type="expression" dxfId="57" priority="11" stopIfTrue="1">
      <formula>I20&lt;J18</formula>
    </cfRule>
  </conditionalFormatting>
  <conditionalFormatting sqref="J15:J16 N15:N16">
    <cfRule type="expression" dxfId="56" priority="12" stopIfTrue="1">
      <formula>I15&lt;J15</formula>
    </cfRule>
  </conditionalFormatting>
  <conditionalFormatting sqref="J25 N25">
    <cfRule type="expression" dxfId="55" priority="13" stopIfTrue="1">
      <formula>I25&lt;J25</formula>
    </cfRule>
  </conditionalFormatting>
  <conditionalFormatting sqref="F28 Z28 R28 J28">
    <cfRule type="expression" dxfId="54" priority="6" stopIfTrue="1">
      <formula>E28&lt;F28</formula>
    </cfRule>
  </conditionalFormatting>
  <conditionalFormatting sqref="V28 N28:N29">
    <cfRule type="expression" dxfId="53" priority="28" stopIfTrue="1">
      <formula>#REF!&lt;N28</formula>
    </cfRule>
  </conditionalFormatting>
  <conditionalFormatting sqref="J7">
    <cfRule type="expression" dxfId="52" priority="5" stopIfTrue="1">
      <formula>I7&lt;J7</formula>
    </cfRule>
  </conditionalFormatting>
  <conditionalFormatting sqref="V22:V23">
    <cfRule type="expression" dxfId="51" priority="3" stopIfTrue="1">
      <formula>U22&lt;V22</formula>
    </cfRule>
  </conditionalFormatting>
  <conditionalFormatting sqref="V25">
    <cfRule type="expression" dxfId="50" priority="4" stopIfTrue="1">
      <formula>U25&lt;V25</formula>
    </cfRule>
  </conditionalFormatting>
  <conditionalFormatting sqref="V11">
    <cfRule type="expression" dxfId="49" priority="2" stopIfTrue="1">
      <formula>U11&lt;V11</formula>
    </cfRule>
  </conditionalFormatting>
  <conditionalFormatting sqref="E11">
    <cfRule type="expression" dxfId="48" priority="1" stopIfTrue="1">
      <formula>D11&lt;E11</formula>
    </cfRule>
  </conditionalFormatting>
  <dataValidations count="1">
    <dataValidation imeMode="off" allowBlank="1" showInputMessage="1" showErrorMessage="1" sqref="I22:J26 M22:N26 Q26:R26 I7:J16 Y26:Z26 P2:Q3 M11:M16 H5:J5 D5:F5 D1:G1 U22:V26 Q7:R14 AC6 U11:V14 V2:Z2 V4:Z5 S1:U3 N1:O1 Y7:Z7 Z15:Z16 N7:N16 M7 E7:F10 E12:F26 D11:E11"/>
  </dataValidations>
  <printOptions horizontalCentered="1"/>
  <pageMargins left="0.39370078740157483" right="0" top="0.39370078740157483" bottom="0" header="0.51181102362204722" footer="0.19685039370078741"/>
  <pageSetup paperSize="9" scale="99" orientation="landscape"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B37"/>
  <sheetViews>
    <sheetView showGridLines="0" showZeros="0" zoomScaleNormal="100" workbookViewId="0">
      <selection activeCell="D15" sqref="D15"/>
    </sheetView>
  </sheetViews>
  <sheetFormatPr defaultRowHeight="11.25"/>
  <cols>
    <col min="1" max="1" width="3.375" style="85" customWidth="1"/>
    <col min="2" max="2" width="6.625" style="85" customWidth="1"/>
    <col min="3" max="3" width="7.625" style="85" customWidth="1"/>
    <col min="4" max="4" width="1.625" style="85" customWidth="1"/>
    <col min="5" max="5" width="6.125" style="85" customWidth="1"/>
    <col min="6" max="6" width="8.25" style="85" customWidth="1"/>
    <col min="7" max="7" width="7.375" style="85" customWidth="1"/>
    <col min="8" max="8" width="1.625" style="85" customWidth="1"/>
    <col min="9" max="9" width="5.625" style="85" customWidth="1"/>
    <col min="10" max="10" width="8" style="85" customWidth="1"/>
    <col min="11" max="11" width="7.375" style="85" customWidth="1"/>
    <col min="12" max="12" width="1.625" style="85" customWidth="1"/>
    <col min="13" max="13" width="5.625" style="85" customWidth="1"/>
    <col min="14" max="14" width="8" style="85" customWidth="1"/>
    <col min="15" max="15" width="6" style="85" customWidth="1"/>
    <col min="16" max="16" width="1.625" style="85" customWidth="1"/>
    <col min="17" max="17" width="5.625" style="85" customWidth="1"/>
    <col min="18" max="18" width="8" style="85" customWidth="1"/>
    <col min="19" max="19" width="5.875" style="85" customWidth="1"/>
    <col min="20" max="20" width="1.625" style="85" customWidth="1"/>
    <col min="21" max="21" width="5.625" style="85" customWidth="1"/>
    <col min="22" max="22" width="8" style="85" customWidth="1"/>
    <col min="23" max="23" width="6.125" style="85" customWidth="1"/>
    <col min="24" max="24" width="1.625" style="85" customWidth="1"/>
    <col min="25" max="25" width="5.625" style="85" customWidth="1"/>
    <col min="26" max="26" width="8" style="85" customWidth="1"/>
    <col min="27" max="27" width="0.5" style="85" customWidth="1"/>
    <col min="28" max="28" width="2.5" style="85" customWidth="1"/>
    <col min="29" max="16384" width="9" style="85"/>
  </cols>
  <sheetData>
    <row r="1" spans="1:28" s="390" customFormat="1" ht="15" customHeight="1">
      <c r="A1" s="1530" t="str">
        <f>市内河!A1</f>
        <v>令和２年</v>
      </c>
      <c r="B1" s="1530"/>
      <c r="C1" s="994" t="s">
        <v>241</v>
      </c>
      <c r="D1" s="1496">
        <f>市内河!$D$1</f>
        <v>0</v>
      </c>
      <c r="E1" s="1534"/>
      <c r="F1" s="1534"/>
      <c r="G1" s="1535"/>
      <c r="H1" s="1429" t="s">
        <v>254</v>
      </c>
      <c r="I1" s="1429"/>
      <c r="J1" s="1429"/>
      <c r="K1" s="1429"/>
      <c r="L1" s="1505" t="s">
        <v>382</v>
      </c>
      <c r="M1" s="1506"/>
      <c r="N1" s="1496">
        <f>市内河!$N$1</f>
        <v>0</v>
      </c>
      <c r="O1" s="1497"/>
      <c r="P1" s="1429" t="s">
        <v>383</v>
      </c>
      <c r="Q1" s="1429"/>
      <c r="R1" s="1362" t="s">
        <v>297</v>
      </c>
      <c r="S1" s="1349">
        <f>市内河!$R$1</f>
        <v>0</v>
      </c>
      <c r="T1" s="1392"/>
      <c r="U1" s="1500"/>
      <c r="V1" s="1437" t="s">
        <v>385</v>
      </c>
      <c r="W1" s="1360"/>
      <c r="X1" s="1360" t="s">
        <v>386</v>
      </c>
      <c r="Y1" s="1360"/>
      <c r="Z1" s="1360"/>
      <c r="AA1" s="389"/>
    </row>
    <row r="2" spans="1:28" s="390" customFormat="1" ht="18" customHeight="1">
      <c r="A2" s="1007">
        <f>市内河!A2</f>
        <v>43862</v>
      </c>
      <c r="B2" s="999" t="s">
        <v>356</v>
      </c>
      <c r="C2" s="1368">
        <f>市内河!C2</f>
        <v>0</v>
      </c>
      <c r="D2" s="1369"/>
      <c r="E2" s="1369"/>
      <c r="F2" s="1369"/>
      <c r="G2" s="1369"/>
      <c r="H2" s="1369">
        <f>市内河!G2</f>
        <v>0</v>
      </c>
      <c r="I2" s="1369"/>
      <c r="J2" s="1369"/>
      <c r="K2" s="1369"/>
      <c r="L2" s="1389">
        <f>市内河!L2</f>
        <v>0</v>
      </c>
      <c r="M2" s="1389"/>
      <c r="N2" s="1389"/>
      <c r="O2" s="1389"/>
      <c r="P2" s="1396">
        <f>市内河!O2</f>
        <v>0</v>
      </c>
      <c r="Q2" s="1396"/>
      <c r="R2" s="1364"/>
      <c r="S2" s="1384"/>
      <c r="T2" s="1384"/>
      <c r="U2" s="1501"/>
      <c r="V2" s="1454">
        <f>市内河!U2</f>
        <v>0</v>
      </c>
      <c r="W2" s="1455"/>
      <c r="X2" s="1455">
        <f>市内河!W2</f>
        <v>0</v>
      </c>
      <c r="Y2" s="1455"/>
      <c r="Z2" s="1455"/>
      <c r="AA2" s="389"/>
      <c r="AB2" s="384"/>
    </row>
    <row r="3" spans="1:28" s="390" customFormat="1" ht="18" customHeight="1">
      <c r="A3" s="1367" t="s">
        <v>196</v>
      </c>
      <c r="B3" s="1367"/>
      <c r="C3" s="1370"/>
      <c r="D3" s="1371"/>
      <c r="E3" s="1371"/>
      <c r="F3" s="1371"/>
      <c r="G3" s="1371"/>
      <c r="H3" s="1371"/>
      <c r="I3" s="1371"/>
      <c r="J3" s="1371"/>
      <c r="K3" s="1533"/>
      <c r="L3" s="1389"/>
      <c r="M3" s="1389"/>
      <c r="N3" s="1389"/>
      <c r="O3" s="1389"/>
      <c r="P3" s="1458"/>
      <c r="Q3" s="1458"/>
      <c r="R3" s="1000" t="s">
        <v>103</v>
      </c>
      <c r="S3" s="1446">
        <f>SUM(F23,J23,N23)</f>
        <v>0</v>
      </c>
      <c r="T3" s="1568"/>
      <c r="U3" s="1568"/>
      <c r="V3" s="1386" t="s">
        <v>384</v>
      </c>
      <c r="W3" s="1386"/>
      <c r="X3" s="1386"/>
      <c r="Y3" s="1386"/>
      <c r="Z3" s="1498"/>
    </row>
    <row r="4" spans="1:28" s="390" customFormat="1" ht="18" customHeight="1">
      <c r="A4" s="1008"/>
      <c r="B4" s="1008"/>
      <c r="C4" s="1002" t="s">
        <v>274</v>
      </c>
      <c r="D4" s="1507">
        <f>市内河!D4</f>
        <v>0</v>
      </c>
      <c r="E4" s="1508"/>
      <c r="F4" s="1508"/>
      <c r="G4" s="1508"/>
      <c r="H4" s="1508"/>
      <c r="I4" s="1508"/>
      <c r="J4" s="1509"/>
      <c r="K4" s="1510" t="s">
        <v>118</v>
      </c>
      <c r="L4" s="1585"/>
      <c r="M4" s="1566">
        <f>市内河!N4</f>
        <v>0</v>
      </c>
      <c r="N4" s="1566"/>
      <c r="O4" s="1567"/>
      <c r="P4" s="1405" t="s">
        <v>353</v>
      </c>
      <c r="Q4" s="1406"/>
      <c r="R4" s="1514"/>
      <c r="S4" s="1565" t="s">
        <v>354</v>
      </c>
      <c r="T4" s="1514"/>
      <c r="U4" s="1514"/>
      <c r="V4" s="1559">
        <f>市内河!U4</f>
        <v>0</v>
      </c>
      <c r="W4" s="1560"/>
      <c r="X4" s="1560"/>
      <c r="Y4" s="1560"/>
      <c r="Z4" s="1561"/>
      <c r="AB4" s="386">
        <v>5</v>
      </c>
    </row>
    <row r="5" spans="1:28" s="390" customFormat="1" ht="18" customHeight="1">
      <c r="A5" s="1011"/>
      <c r="B5" s="1011"/>
      <c r="C5" s="1005" t="s">
        <v>346</v>
      </c>
      <c r="D5" s="1382">
        <f>市内河!D5</f>
        <v>0</v>
      </c>
      <c r="E5" s="1382"/>
      <c r="F5" s="1513"/>
      <c r="G5" s="1010" t="s">
        <v>360</v>
      </c>
      <c r="H5" s="1380">
        <f>市内河!H5</f>
        <v>0</v>
      </c>
      <c r="I5" s="1511"/>
      <c r="J5" s="1512"/>
      <c r="K5" s="1420" t="s">
        <v>119</v>
      </c>
      <c r="L5" s="1420"/>
      <c r="M5" s="1491">
        <f>市内河!N5</f>
        <v>0</v>
      </c>
      <c r="N5" s="1492"/>
      <c r="O5" s="1493"/>
      <c r="P5" s="1515"/>
      <c r="Q5" s="1516"/>
      <c r="R5" s="1517"/>
      <c r="S5" s="1456"/>
      <c r="T5" s="1518"/>
      <c r="U5" s="1518"/>
      <c r="V5" s="1562"/>
      <c r="W5" s="1563"/>
      <c r="X5" s="1563"/>
      <c r="Y5" s="1563"/>
      <c r="Z5" s="1564"/>
    </row>
    <row r="6" spans="1:28" ht="20.25" customHeight="1">
      <c r="A6" s="170" t="s">
        <v>2</v>
      </c>
      <c r="B6" s="169"/>
      <c r="C6" s="296" t="s">
        <v>193</v>
      </c>
      <c r="D6" s="1572" t="s">
        <v>3</v>
      </c>
      <c r="E6" s="1573"/>
      <c r="F6" s="349" t="s">
        <v>122</v>
      </c>
      <c r="G6" s="295" t="s">
        <v>337</v>
      </c>
      <c r="H6" s="1572" t="s">
        <v>3</v>
      </c>
      <c r="I6" s="1573"/>
      <c r="J6" s="349" t="s">
        <v>122</v>
      </c>
      <c r="K6" s="295" t="s">
        <v>338</v>
      </c>
      <c r="L6" s="1305" t="s">
        <v>3</v>
      </c>
      <c r="M6" s="1596"/>
      <c r="N6" s="349" t="s">
        <v>122</v>
      </c>
      <c r="O6" s="286" t="s">
        <v>339</v>
      </c>
      <c r="P6" s="1305" t="s">
        <v>3</v>
      </c>
      <c r="Q6" s="1592"/>
      <c r="R6" s="211" t="s">
        <v>122</v>
      </c>
      <c r="S6" s="288" t="s">
        <v>340</v>
      </c>
      <c r="T6" s="1305" t="s">
        <v>3</v>
      </c>
      <c r="U6" s="1592"/>
      <c r="V6" s="353" t="s">
        <v>122</v>
      </c>
      <c r="W6" s="296" t="s">
        <v>4</v>
      </c>
      <c r="X6" s="1572" t="s">
        <v>3</v>
      </c>
      <c r="Y6" s="1594"/>
      <c r="Z6" s="353" t="s">
        <v>122</v>
      </c>
      <c r="AA6" s="84"/>
      <c r="AB6" s="1418" t="s">
        <v>299</v>
      </c>
    </row>
    <row r="7" spans="1:28" ht="60" customHeight="1">
      <c r="A7" s="1525"/>
      <c r="B7" s="1575"/>
      <c r="C7" s="319" t="s">
        <v>367</v>
      </c>
      <c r="D7" s="54" t="s">
        <v>11</v>
      </c>
      <c r="E7" s="635">
        <v>13200</v>
      </c>
      <c r="F7" s="735"/>
      <c r="G7" s="319" t="s">
        <v>487</v>
      </c>
      <c r="H7" s="719" t="s">
        <v>577</v>
      </c>
      <c r="I7" s="152"/>
      <c r="J7" s="735"/>
      <c r="K7" s="319" t="s">
        <v>51</v>
      </c>
      <c r="L7" s="233"/>
      <c r="M7" s="529">
        <v>1600</v>
      </c>
      <c r="N7" s="735"/>
      <c r="O7" s="776"/>
      <c r="P7" s="776"/>
      <c r="Q7" s="776"/>
      <c r="R7" s="776"/>
      <c r="S7" s="776"/>
      <c r="T7" s="814"/>
      <c r="U7" s="776"/>
      <c r="V7" s="815"/>
      <c r="W7" s="776"/>
      <c r="X7" s="776"/>
      <c r="Y7" s="776"/>
      <c r="Z7" s="816"/>
      <c r="AA7" s="87"/>
      <c r="AB7" s="1586"/>
    </row>
    <row r="8" spans="1:28" ht="20.25" customHeight="1">
      <c r="A8" s="1577" t="s">
        <v>52</v>
      </c>
      <c r="B8" s="238" t="s">
        <v>53</v>
      </c>
      <c r="C8" s="528" t="s">
        <v>54</v>
      </c>
      <c r="D8" s="54" t="s">
        <v>11</v>
      </c>
      <c r="E8" s="635">
        <v>5650</v>
      </c>
      <c r="F8" s="735"/>
      <c r="G8" s="706" t="s">
        <v>693</v>
      </c>
      <c r="H8" s="714" t="s">
        <v>577</v>
      </c>
      <c r="I8" s="1168"/>
      <c r="J8" s="1092"/>
      <c r="K8" s="527" t="s">
        <v>54</v>
      </c>
      <c r="L8" s="415"/>
      <c r="M8" s="529">
        <v>2100</v>
      </c>
      <c r="N8" s="735"/>
      <c r="O8" s="815" t="s">
        <v>116</v>
      </c>
      <c r="P8" s="776"/>
      <c r="Q8" s="776"/>
      <c r="R8" s="776"/>
      <c r="S8" s="815" t="s">
        <v>116</v>
      </c>
      <c r="T8" s="814"/>
      <c r="U8" s="780"/>
      <c r="V8" s="817"/>
      <c r="W8" s="776"/>
      <c r="X8" s="776"/>
      <c r="Y8" s="776"/>
      <c r="Z8" s="818"/>
      <c r="AA8" s="86"/>
      <c r="AB8" s="1586"/>
    </row>
    <row r="9" spans="1:28" ht="20.25" customHeight="1">
      <c r="A9" s="1578"/>
      <c r="B9" s="1571" t="s">
        <v>55</v>
      </c>
      <c r="C9" s="528" t="s">
        <v>197</v>
      </c>
      <c r="D9" s="54" t="s">
        <v>11</v>
      </c>
      <c r="E9" s="635">
        <v>5000</v>
      </c>
      <c r="F9" s="735"/>
      <c r="G9" s="1093" t="s">
        <v>197</v>
      </c>
      <c r="H9" s="1169" t="s">
        <v>577</v>
      </c>
      <c r="I9" s="1170"/>
      <c r="J9" s="1094"/>
      <c r="K9" s="514" t="s">
        <v>197</v>
      </c>
      <c r="L9" s="515"/>
      <c r="M9" s="530">
        <v>1600</v>
      </c>
      <c r="N9" s="736"/>
      <c r="O9" s="815" t="s">
        <v>116</v>
      </c>
      <c r="P9" s="776"/>
      <c r="Q9" s="776"/>
      <c r="R9" s="776"/>
      <c r="S9" s="776"/>
      <c r="T9" s="814"/>
      <c r="U9" s="776"/>
      <c r="V9" s="815"/>
      <c r="W9" s="776"/>
      <c r="X9" s="776"/>
      <c r="Y9" s="776"/>
      <c r="Z9" s="818"/>
      <c r="AB9" s="1586"/>
    </row>
    <row r="10" spans="1:28" ht="20.25" customHeight="1">
      <c r="A10" s="1578"/>
      <c r="B10" s="1595"/>
      <c r="C10" s="528" t="s">
        <v>408</v>
      </c>
      <c r="D10" s="54" t="s">
        <v>11</v>
      </c>
      <c r="E10" s="635">
        <v>3300</v>
      </c>
      <c r="F10" s="735"/>
      <c r="G10" s="805"/>
      <c r="H10" s="796"/>
      <c r="I10" s="806"/>
      <c r="J10" s="417"/>
      <c r="K10" s="528" t="s">
        <v>488</v>
      </c>
      <c r="L10" s="54" t="s">
        <v>11</v>
      </c>
      <c r="M10" s="531">
        <v>600</v>
      </c>
      <c r="N10" s="354"/>
      <c r="O10" s="815" t="s">
        <v>116</v>
      </c>
      <c r="P10" s="776"/>
      <c r="Q10" s="776"/>
      <c r="R10" s="776"/>
      <c r="S10" s="776"/>
      <c r="T10" s="814"/>
      <c r="U10" s="776"/>
      <c r="V10" s="815"/>
      <c r="W10" s="776"/>
      <c r="X10" s="776"/>
      <c r="Y10" s="776"/>
      <c r="Z10" s="818"/>
      <c r="AB10" s="1586"/>
    </row>
    <row r="11" spans="1:28" ht="20.25" customHeight="1">
      <c r="A11" s="1578"/>
      <c r="B11" s="418" t="s">
        <v>56</v>
      </c>
      <c r="C11" s="528" t="s">
        <v>57</v>
      </c>
      <c r="D11" s="54" t="s">
        <v>9</v>
      </c>
      <c r="E11" s="1167">
        <v>2100</v>
      </c>
      <c r="F11" s="735"/>
      <c r="G11" s="807" t="s">
        <v>116</v>
      </c>
      <c r="H11" s="808"/>
      <c r="I11" s="776"/>
      <c r="J11" s="810"/>
      <c r="K11" s="811"/>
      <c r="L11" s="812"/>
      <c r="M11" s="813"/>
      <c r="N11" s="101"/>
      <c r="O11" s="776"/>
      <c r="P11" s="776"/>
      <c r="Q11" s="776"/>
      <c r="R11" s="776"/>
      <c r="S11" s="819"/>
      <c r="T11" s="780"/>
      <c r="U11" s="776"/>
      <c r="V11" s="780"/>
      <c r="W11" s="776"/>
      <c r="X11" s="776"/>
      <c r="Y11" s="776"/>
      <c r="Z11" s="818"/>
      <c r="AB11" s="1586"/>
    </row>
    <row r="12" spans="1:28" ht="20.25" customHeight="1">
      <c r="A12" s="1579"/>
      <c r="B12" s="225" t="s">
        <v>58</v>
      </c>
      <c r="C12" s="528" t="s">
        <v>59</v>
      </c>
      <c r="D12" s="54" t="s">
        <v>9</v>
      </c>
      <c r="E12" s="1167">
        <v>2150</v>
      </c>
      <c r="F12" s="735"/>
      <c r="G12" s="807" t="s">
        <v>116</v>
      </c>
      <c r="H12" s="808"/>
      <c r="I12" s="809"/>
      <c r="J12" s="810"/>
      <c r="K12" s="777"/>
      <c r="L12" s="812"/>
      <c r="M12" s="813"/>
      <c r="N12" s="101"/>
      <c r="O12" s="776"/>
      <c r="P12" s="776"/>
      <c r="Q12" s="776"/>
      <c r="R12" s="776"/>
      <c r="S12" s="776"/>
      <c r="T12" s="814"/>
      <c r="U12" s="780"/>
      <c r="V12" s="817"/>
      <c r="W12" s="776"/>
      <c r="X12" s="776"/>
      <c r="Y12" s="776"/>
      <c r="Z12" s="818"/>
      <c r="AB12" s="1586"/>
    </row>
    <row r="13" spans="1:28" ht="20.25" customHeight="1">
      <c r="A13" s="1531" t="s">
        <v>60</v>
      </c>
      <c r="B13" s="1574"/>
      <c r="C13" s="512" t="s">
        <v>490</v>
      </c>
      <c r="D13" s="54" t="s">
        <v>11</v>
      </c>
      <c r="E13" s="635">
        <v>6200</v>
      </c>
      <c r="F13" s="735"/>
      <c r="G13" s="706" t="s">
        <v>576</v>
      </c>
      <c r="H13" s="707" t="s">
        <v>577</v>
      </c>
      <c r="I13" s="708"/>
      <c r="J13" s="709"/>
      <c r="K13" s="1537" t="s">
        <v>489</v>
      </c>
      <c r="L13" s="1519" t="s">
        <v>11</v>
      </c>
      <c r="M13" s="1590">
        <v>1300</v>
      </c>
      <c r="N13" s="1580"/>
      <c r="O13" s="820" t="s">
        <v>116</v>
      </c>
      <c r="P13" s="820"/>
      <c r="Q13" s="820"/>
      <c r="R13" s="776"/>
      <c r="S13" s="774"/>
      <c r="T13" s="821"/>
      <c r="U13" s="780"/>
      <c r="V13" s="822"/>
      <c r="W13" s="776"/>
      <c r="X13" s="776"/>
      <c r="Y13" s="776"/>
      <c r="Z13" s="818"/>
      <c r="AA13" s="89"/>
      <c r="AB13" s="1586"/>
    </row>
    <row r="14" spans="1:28" ht="20.25" customHeight="1">
      <c r="A14" s="1538" t="s">
        <v>61</v>
      </c>
      <c r="B14" s="1587" t="s">
        <v>198</v>
      </c>
      <c r="C14" s="512" t="s">
        <v>253</v>
      </c>
      <c r="D14" s="54" t="s">
        <v>11</v>
      </c>
      <c r="E14" s="637">
        <v>2580</v>
      </c>
      <c r="F14" s="735"/>
      <c r="G14" s="833"/>
      <c r="H14" s="834"/>
      <c r="I14" s="835"/>
      <c r="J14" s="1026"/>
      <c r="K14" s="1593"/>
      <c r="L14" s="1583"/>
      <c r="M14" s="1591"/>
      <c r="N14" s="1584"/>
      <c r="O14" s="776"/>
      <c r="P14" s="776"/>
      <c r="Q14" s="776"/>
      <c r="R14" s="776"/>
      <c r="S14" s="815" t="s">
        <v>116</v>
      </c>
      <c r="T14" s="776"/>
      <c r="U14" s="776"/>
      <c r="V14" s="776"/>
      <c r="W14" s="776"/>
      <c r="X14" s="776"/>
      <c r="Y14" s="776"/>
      <c r="Z14" s="818"/>
      <c r="AB14" s="1586"/>
    </row>
    <row r="15" spans="1:28" ht="20.25" customHeight="1">
      <c r="A15" s="1569"/>
      <c r="B15" s="1569"/>
      <c r="C15" s="528" t="s">
        <v>248</v>
      </c>
      <c r="D15" s="714" t="s">
        <v>736</v>
      </c>
      <c r="E15" s="635"/>
      <c r="F15" s="735"/>
      <c r="G15" s="833"/>
      <c r="H15" s="775"/>
      <c r="I15" s="837"/>
      <c r="J15" s="836"/>
      <c r="K15" s="777"/>
      <c r="L15" s="775"/>
      <c r="M15" s="838"/>
      <c r="N15" s="101"/>
      <c r="O15" s="776"/>
      <c r="P15" s="776"/>
      <c r="Q15" s="780"/>
      <c r="R15" s="780"/>
      <c r="S15" s="776"/>
      <c r="T15" s="776"/>
      <c r="U15" s="780"/>
      <c r="V15" s="780"/>
      <c r="W15" s="776"/>
      <c r="X15" s="776"/>
      <c r="Y15" s="780"/>
      <c r="Z15" s="823"/>
      <c r="AA15" s="90"/>
      <c r="AB15" s="1586"/>
    </row>
    <row r="16" spans="1:28" ht="20.25" customHeight="1">
      <c r="A16" s="1576"/>
      <c r="B16" s="1576"/>
      <c r="C16" s="528" t="s">
        <v>62</v>
      </c>
      <c r="D16" s="54" t="s">
        <v>9</v>
      </c>
      <c r="E16" s="636">
        <v>700</v>
      </c>
      <c r="F16" s="735"/>
      <c r="G16" s="833"/>
      <c r="H16" s="775"/>
      <c r="I16" s="837"/>
      <c r="J16" s="836"/>
      <c r="K16" s="839"/>
      <c r="L16" s="783"/>
      <c r="M16" s="840"/>
      <c r="N16" s="101"/>
      <c r="O16" s="776"/>
      <c r="P16" s="776"/>
      <c r="Q16" s="780"/>
      <c r="R16" s="780"/>
      <c r="S16" s="776"/>
      <c r="T16" s="776"/>
      <c r="U16" s="780"/>
      <c r="V16" s="780"/>
      <c r="W16" s="776"/>
      <c r="X16" s="776"/>
      <c r="Y16" s="780"/>
      <c r="Z16" s="823"/>
      <c r="AA16" s="90"/>
      <c r="AB16" s="1586"/>
    </row>
    <row r="17" spans="1:28" ht="20.25" customHeight="1">
      <c r="A17" s="1538" t="s">
        <v>63</v>
      </c>
      <c r="B17" s="1571" t="s">
        <v>64</v>
      </c>
      <c r="C17" s="528" t="s">
        <v>491</v>
      </c>
      <c r="D17" s="57" t="s">
        <v>11</v>
      </c>
      <c r="E17" s="635">
        <v>4200</v>
      </c>
      <c r="F17" s="735"/>
      <c r="G17" s="706" t="s">
        <v>578</v>
      </c>
      <c r="H17" s="707" t="s">
        <v>577</v>
      </c>
      <c r="I17" s="708"/>
      <c r="J17" s="500"/>
      <c r="K17" s="1597" t="s">
        <v>621</v>
      </c>
      <c r="L17" s="1519" t="s">
        <v>11</v>
      </c>
      <c r="M17" s="1590">
        <v>1700</v>
      </c>
      <c r="N17" s="1580"/>
      <c r="O17" s="824" t="s">
        <v>116</v>
      </c>
      <c r="P17" s="776"/>
      <c r="Q17" s="780"/>
      <c r="R17" s="780"/>
      <c r="S17" s="825" t="s">
        <v>116</v>
      </c>
      <c r="T17" s="776"/>
      <c r="U17" s="780"/>
      <c r="V17" s="780"/>
      <c r="W17" s="826"/>
      <c r="X17" s="776"/>
      <c r="Y17" s="780"/>
      <c r="Z17" s="823"/>
      <c r="AA17" s="90"/>
      <c r="AB17" s="1586"/>
    </row>
    <row r="18" spans="1:28" ht="20.25" customHeight="1">
      <c r="A18" s="1569"/>
      <c r="B18" s="1588"/>
      <c r="C18" s="528" t="s">
        <v>492</v>
      </c>
      <c r="D18" s="57" t="s">
        <v>11</v>
      </c>
      <c r="E18" s="635">
        <v>2000</v>
      </c>
      <c r="F18" s="735"/>
      <c r="G18" s="710" t="s">
        <v>579</v>
      </c>
      <c r="H18" s="707" t="s">
        <v>577</v>
      </c>
      <c r="I18" s="711"/>
      <c r="J18" s="712"/>
      <c r="K18" s="1598"/>
      <c r="L18" s="1600"/>
      <c r="M18" s="1602"/>
      <c r="N18" s="1581"/>
      <c r="O18" s="776"/>
      <c r="P18" s="776"/>
      <c r="Q18" s="776"/>
      <c r="R18" s="776"/>
      <c r="S18" s="776"/>
      <c r="T18" s="776"/>
      <c r="U18" s="776"/>
      <c r="V18" s="776"/>
      <c r="W18" s="776"/>
      <c r="X18" s="776"/>
      <c r="Y18" s="776"/>
      <c r="Z18" s="818"/>
      <c r="AA18" s="90"/>
      <c r="AB18" s="1586"/>
    </row>
    <row r="19" spans="1:28" ht="20.25" customHeight="1">
      <c r="A19" s="1569"/>
      <c r="B19" s="1588"/>
      <c r="C19" s="528" t="s">
        <v>493</v>
      </c>
      <c r="D19" s="54" t="s">
        <v>11</v>
      </c>
      <c r="E19" s="635">
        <v>200</v>
      </c>
      <c r="F19" s="735"/>
      <c r="G19" s="841"/>
      <c r="H19" s="842"/>
      <c r="I19" s="843"/>
      <c r="J19" s="844"/>
      <c r="K19" s="1598"/>
      <c r="L19" s="1600"/>
      <c r="M19" s="1602"/>
      <c r="N19" s="1581"/>
      <c r="O19" s="776"/>
      <c r="P19" s="776"/>
      <c r="Q19" s="776"/>
      <c r="R19" s="776"/>
      <c r="S19" s="776"/>
      <c r="T19" s="827"/>
      <c r="U19" s="776"/>
      <c r="V19" s="828"/>
      <c r="W19" s="828"/>
      <c r="X19" s="828"/>
      <c r="Y19" s="829"/>
      <c r="Z19" s="830"/>
      <c r="AB19" s="1586"/>
    </row>
    <row r="20" spans="1:28" ht="20.25" customHeight="1">
      <c r="A20" s="1569"/>
      <c r="B20" s="1589"/>
      <c r="C20" s="512" t="s">
        <v>412</v>
      </c>
      <c r="D20" s="54" t="s">
        <v>11</v>
      </c>
      <c r="E20" s="635">
        <v>750</v>
      </c>
      <c r="F20" s="735"/>
      <c r="G20" s="706" t="s">
        <v>412</v>
      </c>
      <c r="H20" s="707" t="s">
        <v>577</v>
      </c>
      <c r="I20" s="708"/>
      <c r="J20" s="709"/>
      <c r="K20" s="1598"/>
      <c r="L20" s="1600"/>
      <c r="M20" s="1602"/>
      <c r="N20" s="1581"/>
      <c r="O20" s="776"/>
      <c r="P20" s="776"/>
      <c r="Q20" s="776"/>
      <c r="R20" s="776"/>
      <c r="S20" s="776"/>
      <c r="T20" s="827"/>
      <c r="U20" s="776"/>
      <c r="V20" s="828"/>
      <c r="W20" s="828"/>
      <c r="X20" s="828"/>
      <c r="Y20" s="829"/>
      <c r="Z20" s="830"/>
      <c r="AB20" s="1586"/>
    </row>
    <row r="21" spans="1:28" ht="20.25" customHeight="1">
      <c r="A21" s="1569"/>
      <c r="B21" s="1571" t="s">
        <v>108</v>
      </c>
      <c r="C21" s="528" t="s">
        <v>65</v>
      </c>
      <c r="D21" s="54" t="s">
        <v>11</v>
      </c>
      <c r="E21" s="635">
        <v>2050</v>
      </c>
      <c r="F21" s="735"/>
      <c r="G21" s="845" t="s">
        <v>116</v>
      </c>
      <c r="H21" s="846"/>
      <c r="I21" s="809"/>
      <c r="J21" s="772"/>
      <c r="K21" s="1599"/>
      <c r="L21" s="1601"/>
      <c r="M21" s="1603"/>
      <c r="N21" s="1582"/>
      <c r="O21" s="776"/>
      <c r="P21" s="776"/>
      <c r="Q21" s="776"/>
      <c r="R21" s="776"/>
      <c r="S21" s="815" t="s">
        <v>116</v>
      </c>
      <c r="T21" s="776"/>
      <c r="U21" s="776"/>
      <c r="V21" s="776"/>
      <c r="W21" s="776"/>
      <c r="X21" s="776"/>
      <c r="Y21" s="776"/>
      <c r="Z21" s="818"/>
      <c r="AA21" s="92"/>
      <c r="AB21" s="1586"/>
    </row>
    <row r="22" spans="1:28" ht="20.25" customHeight="1" thickBot="1">
      <c r="A22" s="1570"/>
      <c r="B22" s="1570"/>
      <c r="C22" s="533" t="s">
        <v>66</v>
      </c>
      <c r="D22" s="252" t="s">
        <v>9</v>
      </c>
      <c r="E22" s="638">
        <v>870</v>
      </c>
      <c r="F22" s="350"/>
      <c r="G22" s="847" t="s">
        <v>116</v>
      </c>
      <c r="H22" s="848"/>
      <c r="I22" s="849"/>
      <c r="J22" s="850"/>
      <c r="K22" s="851"/>
      <c r="L22" s="852"/>
      <c r="M22" s="853"/>
      <c r="N22" s="850"/>
      <c r="O22" s="831"/>
      <c r="P22" s="831"/>
      <c r="Q22" s="831"/>
      <c r="R22" s="831"/>
      <c r="S22" s="831"/>
      <c r="T22" s="831"/>
      <c r="U22" s="831"/>
      <c r="V22" s="831"/>
      <c r="W22" s="831"/>
      <c r="X22" s="831"/>
      <c r="Y22" s="831"/>
      <c r="Z22" s="832"/>
      <c r="AB22" s="1586"/>
    </row>
    <row r="23" spans="1:28" ht="20.25" customHeight="1" thickTop="1">
      <c r="A23" s="171" t="s">
        <v>195</v>
      </c>
      <c r="B23" s="254">
        <f>SUM(E23,I23,M23,Q23,U23,Y23)</f>
        <v>59850</v>
      </c>
      <c r="C23" s="171" t="s">
        <v>195</v>
      </c>
      <c r="D23" s="168"/>
      <c r="E23" s="246">
        <f>SUM(E7:E22)</f>
        <v>50950</v>
      </c>
      <c r="F23" s="351">
        <f>SUM(F7:F22)</f>
        <v>0</v>
      </c>
      <c r="G23" s="167" t="s">
        <v>195</v>
      </c>
      <c r="H23" s="255"/>
      <c r="I23" s="246">
        <f>SUM(I7:I22)</f>
        <v>0</v>
      </c>
      <c r="J23" s="352">
        <f>SUM(J7:J22)</f>
        <v>0</v>
      </c>
      <c r="K23" s="167" t="s">
        <v>195</v>
      </c>
      <c r="L23" s="421"/>
      <c r="M23" s="421">
        <f>SUM(M7:M22)</f>
        <v>8900</v>
      </c>
      <c r="N23" s="352">
        <f>SUM(N7:N22)</f>
        <v>0</v>
      </c>
      <c r="O23" s="165"/>
      <c r="P23" s="253"/>
      <c r="Q23" s="203"/>
      <c r="R23" s="291"/>
      <c r="S23" s="171"/>
      <c r="T23" s="253"/>
      <c r="U23" s="203"/>
      <c r="V23" s="292"/>
      <c r="W23" s="171"/>
      <c r="X23" s="367"/>
      <c r="Y23" s="203"/>
      <c r="Z23" s="291"/>
      <c r="AB23" s="1586"/>
    </row>
    <row r="24" spans="1:28" ht="12" customHeight="1">
      <c r="A24" s="42" t="s">
        <v>500</v>
      </c>
      <c r="B24" s="45"/>
      <c r="C24" s="93"/>
      <c r="D24" s="93"/>
      <c r="E24" s="94"/>
      <c r="F24" s="93"/>
      <c r="G24" s="93"/>
      <c r="H24" s="93"/>
      <c r="I24" s="94"/>
      <c r="J24" s="45"/>
      <c r="M24" s="42"/>
      <c r="Q24" s="90"/>
    </row>
    <row r="25" spans="1:28" ht="12" customHeight="1">
      <c r="A25" s="42" t="s">
        <v>703</v>
      </c>
      <c r="B25" s="49"/>
      <c r="C25" s="49"/>
      <c r="D25" s="49"/>
      <c r="E25" s="97"/>
      <c r="F25" s="49"/>
      <c r="G25" s="49"/>
      <c r="H25" s="49"/>
      <c r="I25" s="97"/>
      <c r="J25" s="49"/>
      <c r="M25" s="42" t="s">
        <v>112</v>
      </c>
      <c r="Q25" s="90"/>
    </row>
    <row r="26" spans="1:28" ht="12" customHeight="1">
      <c r="A26" s="48" t="s">
        <v>419</v>
      </c>
      <c r="B26" s="45"/>
      <c r="C26" s="93"/>
      <c r="D26" s="93"/>
      <c r="E26" s="93"/>
      <c r="F26" s="93"/>
      <c r="G26" s="93"/>
      <c r="H26" s="93"/>
      <c r="I26" s="93"/>
      <c r="J26" s="45"/>
      <c r="L26" s="95"/>
      <c r="M26" s="42" t="s">
        <v>622</v>
      </c>
      <c r="N26" s="95"/>
      <c r="O26" s="95"/>
      <c r="P26" s="95"/>
      <c r="Q26" s="95"/>
      <c r="R26" s="95"/>
      <c r="S26" s="95"/>
      <c r="T26" s="95"/>
      <c r="U26" s="95"/>
      <c r="V26" s="95"/>
      <c r="W26" s="26"/>
      <c r="X26" s="26"/>
      <c r="Y26" s="26"/>
      <c r="AA26" s="26"/>
      <c r="AB26" s="95"/>
    </row>
    <row r="27" spans="1:28" ht="12" customHeight="1">
      <c r="A27" s="48" t="s">
        <v>522</v>
      </c>
      <c r="B27" s="45"/>
      <c r="C27" s="46"/>
      <c r="D27" s="46"/>
      <c r="E27" s="46"/>
      <c r="F27" s="46"/>
      <c r="G27" s="46"/>
      <c r="H27" s="96"/>
      <c r="I27" s="96"/>
      <c r="J27" s="46"/>
      <c r="M27" s="42" t="s">
        <v>704</v>
      </c>
      <c r="V27" s="40"/>
      <c r="W27" s="43"/>
      <c r="X27" s="43"/>
      <c r="Y27" s="43"/>
      <c r="Z27" s="43"/>
      <c r="AA27" s="43"/>
      <c r="AB27" s="40"/>
    </row>
    <row r="28" spans="1:28" ht="12" customHeight="1">
      <c r="A28" s="525"/>
      <c r="B28" s="45"/>
      <c r="C28" s="46"/>
      <c r="D28" s="46"/>
      <c r="E28" s="46"/>
      <c r="F28" s="46"/>
      <c r="G28" s="46"/>
      <c r="H28" s="96"/>
      <c r="I28" s="96"/>
      <c r="J28" s="46"/>
      <c r="K28" s="42"/>
      <c r="M28" s="42" t="s">
        <v>521</v>
      </c>
      <c r="V28" s="40"/>
      <c r="W28" s="43"/>
      <c r="X28" s="43"/>
      <c r="Y28" s="43"/>
      <c r="Z28" s="43"/>
      <c r="AA28" s="43"/>
      <c r="AB28" s="40"/>
    </row>
    <row r="29" spans="1:28">
      <c r="A29" s="525" t="s">
        <v>519</v>
      </c>
      <c r="W29" s="1245" t="s">
        <v>505</v>
      </c>
      <c r="X29" s="1245"/>
      <c r="Y29" s="1245"/>
      <c r="Z29" s="1245"/>
    </row>
    <row r="30" spans="1:28">
      <c r="A30" s="42" t="s">
        <v>520</v>
      </c>
      <c r="W30" s="1245"/>
      <c r="X30" s="1245"/>
      <c r="Y30" s="1245"/>
      <c r="Z30" s="1245"/>
    </row>
    <row r="31" spans="1:28" ht="17.100000000000001" customHeight="1">
      <c r="W31" s="1341" t="s">
        <v>509</v>
      </c>
      <c r="X31" s="1341"/>
      <c r="Y31" s="1341"/>
      <c r="Z31" s="1341"/>
    </row>
    <row r="32" spans="1:28" ht="17.100000000000001" customHeight="1"/>
    <row r="37" spans="2:2">
      <c r="B37" s="89"/>
    </row>
  </sheetData>
  <mergeCells count="57">
    <mergeCell ref="W29:Z30"/>
    <mergeCell ref="W31:Z31"/>
    <mergeCell ref="AB6:AB23"/>
    <mergeCell ref="B14:B16"/>
    <mergeCell ref="B17:B20"/>
    <mergeCell ref="M13:M14"/>
    <mergeCell ref="H6:I6"/>
    <mergeCell ref="T6:U6"/>
    <mergeCell ref="K13:K14"/>
    <mergeCell ref="X6:Y6"/>
    <mergeCell ref="B9:B10"/>
    <mergeCell ref="P6:Q6"/>
    <mergeCell ref="L6:M6"/>
    <mergeCell ref="K17:K21"/>
    <mergeCell ref="L17:L21"/>
    <mergeCell ref="M17:M21"/>
    <mergeCell ref="N17:N21"/>
    <mergeCell ref="L13:L14"/>
    <mergeCell ref="N13:N14"/>
    <mergeCell ref="H5:J5"/>
    <mergeCell ref="H1:K1"/>
    <mergeCell ref="D4:J4"/>
    <mergeCell ref="D5:F5"/>
    <mergeCell ref="K4:L4"/>
    <mergeCell ref="A17:A22"/>
    <mergeCell ref="B21:B22"/>
    <mergeCell ref="D6:E6"/>
    <mergeCell ref="A13:B13"/>
    <mergeCell ref="A7:B7"/>
    <mergeCell ref="A14:A16"/>
    <mergeCell ref="A8:A12"/>
    <mergeCell ref="A1:B1"/>
    <mergeCell ref="A3:B3"/>
    <mergeCell ref="C2:G3"/>
    <mergeCell ref="D1:G1"/>
    <mergeCell ref="S3:U3"/>
    <mergeCell ref="H2:K3"/>
    <mergeCell ref="S1:U2"/>
    <mergeCell ref="P5:R5"/>
    <mergeCell ref="S5:U5"/>
    <mergeCell ref="S4:U4"/>
    <mergeCell ref="P1:Q1"/>
    <mergeCell ref="N1:O1"/>
    <mergeCell ref="L2:O3"/>
    <mergeCell ref="P4:R4"/>
    <mergeCell ref="R1:R2"/>
    <mergeCell ref="P2:Q3"/>
    <mergeCell ref="M4:O4"/>
    <mergeCell ref="L1:M1"/>
    <mergeCell ref="M5:O5"/>
    <mergeCell ref="K5:L5"/>
    <mergeCell ref="V4:Z5"/>
    <mergeCell ref="V3:Z3"/>
    <mergeCell ref="V1:W1"/>
    <mergeCell ref="X1:Z1"/>
    <mergeCell ref="V2:W2"/>
    <mergeCell ref="X2:Z2"/>
  </mergeCells>
  <phoneticPr fontId="3"/>
  <conditionalFormatting sqref="V12:V13 N15:N17 J7:J8 N7:N13 N22 F7:F23 J10:J12 J21:J23">
    <cfRule type="expression" dxfId="47" priority="2" stopIfTrue="1">
      <formula>E7&lt;F7</formula>
    </cfRule>
  </conditionalFormatting>
  <conditionalFormatting sqref="N23">
    <cfRule type="expression" dxfId="46" priority="4" stopIfTrue="1">
      <formula>M23&lt;N23</formula>
    </cfRule>
  </conditionalFormatting>
  <conditionalFormatting sqref="J13:J17">
    <cfRule type="expression" dxfId="45" priority="1" stopIfTrue="1">
      <formula>I13&lt;J13</formula>
    </cfRule>
  </conditionalFormatting>
  <dataValidations count="1">
    <dataValidation imeMode="off" allowBlank="1" showInputMessage="1" showErrorMessage="1" sqref="L23:N23 I23:J23 N1:O1 M13:N13 M7:N10 M17:N17 E7:F23 P2:Q3 D1:G1 V2:Z2 V4:Z5 S1:U3 H5:J5 D5:F5 I10:J10 I7:J8 I13:J13 I17:J17 I20:J20"/>
  </dataValidations>
  <printOptions horizontalCentered="1"/>
  <pageMargins left="0.39370078740157483" right="0" top="0.39370078740157483" bottom="0" header="0.51181102362204722" footer="0.19685039370078741"/>
  <pageSetup paperSize="9" scale="99" orientation="landscape" cellComments="asDisplayed"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B33"/>
  <sheetViews>
    <sheetView showGridLines="0" showZeros="0" topLeftCell="A16" zoomScaleNormal="100" zoomScaleSheetLayoutView="85" workbookViewId="0">
      <selection activeCell="F20" sqref="F20"/>
    </sheetView>
  </sheetViews>
  <sheetFormatPr defaultRowHeight="11.25"/>
  <cols>
    <col min="1" max="1" width="3.375" style="85" customWidth="1"/>
    <col min="2" max="2" width="7.125" style="85" customWidth="1"/>
    <col min="3" max="3" width="7.625" style="85" customWidth="1"/>
    <col min="4" max="4" width="1.625" style="160" customWidth="1"/>
    <col min="5" max="5" width="6.125" style="85" customWidth="1"/>
    <col min="6" max="6" width="8.25" style="85" customWidth="1"/>
    <col min="7" max="7" width="7.75" style="85" customWidth="1"/>
    <col min="8" max="8" width="1.625" style="160" customWidth="1"/>
    <col min="9" max="9" width="6.75" style="85" bestFit="1" customWidth="1"/>
    <col min="10" max="10" width="8.25" style="85" customWidth="1"/>
    <col min="11" max="11" width="6.125" style="85" customWidth="1"/>
    <col min="12" max="12" width="1.625" style="160" customWidth="1"/>
    <col min="13" max="13" width="5.625" style="85" customWidth="1"/>
    <col min="14" max="14" width="8.25" style="85" customWidth="1"/>
    <col min="15" max="15" width="5.625" style="85" customWidth="1"/>
    <col min="16" max="16" width="1.625" style="160" customWidth="1"/>
    <col min="17" max="17" width="5.125" style="85" customWidth="1"/>
    <col min="18" max="18" width="6.625" style="85" customWidth="1"/>
    <col min="19" max="19" width="6.125" style="85" customWidth="1"/>
    <col min="20" max="20" width="1.625" style="160" customWidth="1"/>
    <col min="21" max="21" width="5.625" style="85" customWidth="1"/>
    <col min="22" max="22" width="7.625" style="85" customWidth="1"/>
    <col min="23" max="23" width="6.125" style="85" customWidth="1"/>
    <col min="24" max="24" width="1.625" style="160" customWidth="1"/>
    <col min="25" max="25" width="5.625" style="85" customWidth="1"/>
    <col min="26" max="26" width="8.25" style="85" customWidth="1"/>
    <col min="27" max="27" width="0.5" style="85" customWidth="1"/>
    <col min="28" max="28" width="2.25" style="85" customWidth="1"/>
    <col min="29" max="29" width="3" style="85" customWidth="1"/>
    <col min="30" max="30" width="5.875" style="85" customWidth="1"/>
    <col min="31" max="31" width="3.375" style="85" customWidth="1"/>
    <col min="32" max="16384" width="9" style="85"/>
  </cols>
  <sheetData>
    <row r="1" spans="1:28" s="390" customFormat="1" ht="15" customHeight="1">
      <c r="A1" s="1530" t="str">
        <f>市内河!A1</f>
        <v>令和２年</v>
      </c>
      <c r="B1" s="1530"/>
      <c r="C1" s="994" t="s">
        <v>241</v>
      </c>
      <c r="D1" s="1621">
        <f>市内河!$D$1</f>
        <v>0</v>
      </c>
      <c r="E1" s="1534"/>
      <c r="F1" s="1534"/>
      <c r="G1" s="1535"/>
      <c r="H1" s="1429" t="s">
        <v>254</v>
      </c>
      <c r="I1" s="1429"/>
      <c r="J1" s="1429"/>
      <c r="K1" s="1429"/>
      <c r="L1" s="1505" t="s">
        <v>382</v>
      </c>
      <c r="M1" s="1506"/>
      <c r="N1" s="1621">
        <f>市内河!$N$1</f>
        <v>0</v>
      </c>
      <c r="O1" s="1625"/>
      <c r="P1" s="1429" t="s">
        <v>383</v>
      </c>
      <c r="Q1" s="1429"/>
      <c r="R1" s="1362" t="s">
        <v>297</v>
      </c>
      <c r="S1" s="1349">
        <f>市内河!$R$1</f>
        <v>0</v>
      </c>
      <c r="T1" s="1392"/>
      <c r="U1" s="1500"/>
      <c r="V1" s="1437" t="s">
        <v>385</v>
      </c>
      <c r="W1" s="1360"/>
      <c r="X1" s="1360" t="s">
        <v>386</v>
      </c>
      <c r="Y1" s="1360"/>
      <c r="Z1" s="1360"/>
      <c r="AA1" s="389"/>
    </row>
    <row r="2" spans="1:28" s="390" customFormat="1" ht="18" customHeight="1">
      <c r="A2" s="1007">
        <f>市内河!A2</f>
        <v>43862</v>
      </c>
      <c r="B2" s="999" t="s">
        <v>356</v>
      </c>
      <c r="C2" s="1368">
        <f>市内河!C2</f>
        <v>0</v>
      </c>
      <c r="D2" s="1622"/>
      <c r="E2" s="1622"/>
      <c r="F2" s="1622"/>
      <c r="G2" s="1622"/>
      <c r="H2" s="1369">
        <f>市内河!G2</f>
        <v>0</v>
      </c>
      <c r="I2" s="1369"/>
      <c r="J2" s="1369"/>
      <c r="K2" s="1369"/>
      <c r="L2" s="1389">
        <f>市内河!L2</f>
        <v>0</v>
      </c>
      <c r="M2" s="1389"/>
      <c r="N2" s="1389"/>
      <c r="O2" s="1389"/>
      <c r="P2" s="1396">
        <f>市内河!O2</f>
        <v>0</v>
      </c>
      <c r="Q2" s="1396"/>
      <c r="R2" s="1364"/>
      <c r="S2" s="1384"/>
      <c r="T2" s="1384"/>
      <c r="U2" s="1501"/>
      <c r="V2" s="1454">
        <f>市内河!U2</f>
        <v>0</v>
      </c>
      <c r="W2" s="1455"/>
      <c r="X2" s="1455">
        <f>市内河!W2</f>
        <v>0</v>
      </c>
      <c r="Y2" s="1455"/>
      <c r="Z2" s="1455"/>
      <c r="AA2" s="389"/>
      <c r="AB2" s="384"/>
    </row>
    <row r="3" spans="1:28" s="390" customFormat="1" ht="18" customHeight="1">
      <c r="A3" s="1367" t="s">
        <v>199</v>
      </c>
      <c r="B3" s="1367"/>
      <c r="C3" s="1623"/>
      <c r="D3" s="1624"/>
      <c r="E3" s="1624"/>
      <c r="F3" s="1624"/>
      <c r="G3" s="1624"/>
      <c r="H3" s="1371"/>
      <c r="I3" s="1371"/>
      <c r="J3" s="1371"/>
      <c r="K3" s="1533"/>
      <c r="L3" s="1436"/>
      <c r="M3" s="1436"/>
      <c r="N3" s="1436"/>
      <c r="O3" s="1436"/>
      <c r="P3" s="1458"/>
      <c r="Q3" s="1458"/>
      <c r="R3" s="1000" t="s">
        <v>103</v>
      </c>
      <c r="S3" s="1609">
        <f>SUM(F24,J24,N24,R24,V24,Z24)</f>
        <v>0</v>
      </c>
      <c r="T3" s="1610"/>
      <c r="U3" s="1610"/>
      <c r="V3" s="1386" t="s">
        <v>384</v>
      </c>
      <c r="W3" s="1386"/>
      <c r="X3" s="1386"/>
      <c r="Y3" s="1386"/>
      <c r="Z3" s="1498"/>
    </row>
    <row r="4" spans="1:28" s="390" customFormat="1" ht="18" customHeight="1">
      <c r="A4" s="1008"/>
      <c r="B4" s="1008"/>
      <c r="C4" s="1002" t="s">
        <v>274</v>
      </c>
      <c r="D4" s="1507">
        <f>市内河!D4</f>
        <v>0</v>
      </c>
      <c r="E4" s="1508"/>
      <c r="F4" s="1508"/>
      <c r="G4" s="1508"/>
      <c r="H4" s="1508"/>
      <c r="I4" s="1508"/>
      <c r="J4" s="1509"/>
      <c r="K4" s="1510" t="s">
        <v>118</v>
      </c>
      <c r="L4" s="1415"/>
      <c r="M4" s="1494">
        <f>市内河!N4</f>
        <v>0</v>
      </c>
      <c r="N4" s="1494"/>
      <c r="O4" s="1495"/>
      <c r="P4" s="1405" t="s">
        <v>353</v>
      </c>
      <c r="Q4" s="1406"/>
      <c r="R4" s="1514"/>
      <c r="S4" s="1405" t="s">
        <v>354</v>
      </c>
      <c r="T4" s="1514"/>
      <c r="U4" s="1514"/>
      <c r="V4" s="1407">
        <f>市内河!$U$4</f>
        <v>0</v>
      </c>
      <c r="W4" s="1449"/>
      <c r="X4" s="1449"/>
      <c r="Y4" s="1449"/>
      <c r="Z4" s="1450"/>
      <c r="AB4" s="386">
        <v>6</v>
      </c>
    </row>
    <row r="5" spans="1:28" s="390" customFormat="1" ht="18" customHeight="1">
      <c r="A5" s="1009"/>
      <c r="B5" s="1009"/>
      <c r="C5" s="1005" t="s">
        <v>346</v>
      </c>
      <c r="D5" s="1382">
        <f>市内河!D5</f>
        <v>0</v>
      </c>
      <c r="E5" s="1382"/>
      <c r="F5" s="1513"/>
      <c r="G5" s="1010" t="s">
        <v>360</v>
      </c>
      <c r="H5" s="1380">
        <f>市内河!H5</f>
        <v>0</v>
      </c>
      <c r="I5" s="1511"/>
      <c r="J5" s="1512"/>
      <c r="K5" s="1420" t="s">
        <v>119</v>
      </c>
      <c r="L5" s="1420"/>
      <c r="M5" s="1491">
        <f>市内河!N5</f>
        <v>0</v>
      </c>
      <c r="N5" s="1492"/>
      <c r="O5" s="1493"/>
      <c r="P5" s="1515"/>
      <c r="Q5" s="1516"/>
      <c r="R5" s="1517"/>
      <c r="S5" s="1456"/>
      <c r="T5" s="1518"/>
      <c r="U5" s="1518"/>
      <c r="V5" s="1407"/>
      <c r="W5" s="1452"/>
      <c r="X5" s="1452"/>
      <c r="Y5" s="1452"/>
      <c r="Z5" s="1450"/>
      <c r="AB5" s="104"/>
    </row>
    <row r="6" spans="1:28" ht="20.25" customHeight="1">
      <c r="A6" s="170" t="s">
        <v>2</v>
      </c>
      <c r="B6" s="169"/>
      <c r="C6" s="296" t="s">
        <v>193</v>
      </c>
      <c r="D6" s="1286" t="s">
        <v>3</v>
      </c>
      <c r="E6" s="1485"/>
      <c r="F6" s="349" t="s">
        <v>122</v>
      </c>
      <c r="G6" s="295" t="s">
        <v>337</v>
      </c>
      <c r="H6" s="1286" t="s">
        <v>3</v>
      </c>
      <c r="I6" s="1485"/>
      <c r="J6" s="349" t="s">
        <v>122</v>
      </c>
      <c r="K6" s="295" t="s">
        <v>338</v>
      </c>
      <c r="L6" s="1305" t="s">
        <v>3</v>
      </c>
      <c r="M6" s="1489"/>
      <c r="N6" s="349" t="s">
        <v>122</v>
      </c>
      <c r="O6" s="286" t="s">
        <v>339</v>
      </c>
      <c r="P6" s="1305" t="s">
        <v>3</v>
      </c>
      <c r="Q6" s="1630"/>
      <c r="R6" s="258" t="s">
        <v>122</v>
      </c>
      <c r="S6" s="288" t="s">
        <v>340</v>
      </c>
      <c r="T6" s="1305" t="s">
        <v>3</v>
      </c>
      <c r="U6" s="1489"/>
      <c r="V6" s="349" t="s">
        <v>122</v>
      </c>
      <c r="W6" s="295" t="s">
        <v>4</v>
      </c>
      <c r="X6" s="1286" t="s">
        <v>3</v>
      </c>
      <c r="Y6" s="1485"/>
      <c r="Z6" s="349" t="s">
        <v>122</v>
      </c>
      <c r="AA6" s="84"/>
      <c r="AB6" s="1418" t="s">
        <v>317</v>
      </c>
    </row>
    <row r="7" spans="1:28" ht="21" customHeight="1">
      <c r="A7" s="1549" t="s">
        <v>261</v>
      </c>
      <c r="B7" s="225" t="s">
        <v>257</v>
      </c>
      <c r="C7" s="532" t="s">
        <v>494</v>
      </c>
      <c r="D7" s="54" t="s">
        <v>11</v>
      </c>
      <c r="E7" s="639">
        <v>12100</v>
      </c>
      <c r="F7" s="741"/>
      <c r="G7" s="1480" t="s">
        <v>40</v>
      </c>
      <c r="H7" s="1607"/>
      <c r="I7" s="1626">
        <v>1750</v>
      </c>
      <c r="J7" s="1522"/>
      <c r="K7" s="1480" t="s">
        <v>496</v>
      </c>
      <c r="L7" s="1519" t="s">
        <v>125</v>
      </c>
      <c r="M7" s="1612">
        <v>3200</v>
      </c>
      <c r="N7" s="1636"/>
      <c r="O7" s="795"/>
      <c r="P7" s="859"/>
      <c r="Q7" s="871"/>
      <c r="R7" s="257"/>
      <c r="S7" s="512" t="s">
        <v>40</v>
      </c>
      <c r="T7" s="719" t="s">
        <v>577</v>
      </c>
      <c r="U7" s="536"/>
      <c r="V7" s="718"/>
      <c r="W7" s="1644" t="s">
        <v>368</v>
      </c>
      <c r="X7" s="1607"/>
      <c r="Y7" s="1632">
        <v>6700</v>
      </c>
      <c r="Z7" s="1634"/>
      <c r="AA7" s="84"/>
      <c r="AB7" s="1418"/>
    </row>
    <row r="8" spans="1:28" ht="21" customHeight="1">
      <c r="A8" s="1550"/>
      <c r="B8" s="333" t="s">
        <v>258</v>
      </c>
      <c r="C8" s="534" t="s">
        <v>495</v>
      </c>
      <c r="D8" s="513" t="s">
        <v>11</v>
      </c>
      <c r="E8" s="640">
        <v>2200</v>
      </c>
      <c r="F8" s="356"/>
      <c r="G8" s="1481"/>
      <c r="H8" s="1607"/>
      <c r="I8" s="1627"/>
      <c r="J8" s="1558"/>
      <c r="K8" s="1481"/>
      <c r="L8" s="1618"/>
      <c r="M8" s="1613"/>
      <c r="N8" s="1488"/>
      <c r="O8" s="800" t="s">
        <v>116</v>
      </c>
      <c r="P8" s="872"/>
      <c r="Q8" s="854"/>
      <c r="R8" s="101"/>
      <c r="S8" s="774"/>
      <c r="T8" s="858"/>
      <c r="U8" s="809"/>
      <c r="V8" s="772"/>
      <c r="W8" s="1645"/>
      <c r="X8" s="1608"/>
      <c r="Y8" s="1633"/>
      <c r="Z8" s="1635"/>
      <c r="AA8" s="86"/>
      <c r="AB8" s="1418"/>
    </row>
    <row r="9" spans="1:28" ht="21" customHeight="1">
      <c r="A9" s="1550"/>
      <c r="B9" s="1619" t="s">
        <v>342</v>
      </c>
      <c r="C9" s="528" t="s">
        <v>41</v>
      </c>
      <c r="D9" s="54" t="s">
        <v>9</v>
      </c>
      <c r="E9" s="639">
        <v>1550</v>
      </c>
      <c r="F9" s="735"/>
      <c r="G9" s="800" t="s">
        <v>116</v>
      </c>
      <c r="H9" s="821"/>
      <c r="I9" s="854"/>
      <c r="J9" s="772"/>
      <c r="K9" s="774"/>
      <c r="L9" s="855"/>
      <c r="M9" s="856"/>
      <c r="N9" s="101"/>
      <c r="O9" s="774"/>
      <c r="P9" s="857"/>
      <c r="Q9" s="809"/>
      <c r="R9" s="772"/>
      <c r="S9" s="774"/>
      <c r="T9" s="858"/>
      <c r="U9" s="809"/>
      <c r="V9" s="772"/>
      <c r="W9" s="795"/>
      <c r="X9" s="859"/>
      <c r="Y9" s="860"/>
      <c r="Z9" s="861"/>
      <c r="AB9" s="1418"/>
    </row>
    <row r="10" spans="1:28" ht="21" customHeight="1">
      <c r="A10" s="1550"/>
      <c r="B10" s="1620"/>
      <c r="C10" s="528" t="s">
        <v>662</v>
      </c>
      <c r="D10" s="54" t="s">
        <v>9</v>
      </c>
      <c r="E10" s="639">
        <v>1350</v>
      </c>
      <c r="F10" s="735"/>
      <c r="G10" s="800" t="s">
        <v>116</v>
      </c>
      <c r="H10" s="821"/>
      <c r="I10" s="809"/>
      <c r="J10" s="772"/>
      <c r="K10" s="774"/>
      <c r="L10" s="855"/>
      <c r="M10" s="862"/>
      <c r="N10" s="772"/>
      <c r="O10" s="774"/>
      <c r="P10" s="857"/>
      <c r="Q10" s="809"/>
      <c r="R10" s="772"/>
      <c r="S10" s="774"/>
      <c r="T10" s="858"/>
      <c r="U10" s="809"/>
      <c r="V10" s="772"/>
      <c r="W10" s="774"/>
      <c r="X10" s="857"/>
      <c r="Y10" s="809"/>
      <c r="Z10" s="778"/>
      <c r="AB10" s="1418"/>
    </row>
    <row r="11" spans="1:28" ht="21" customHeight="1">
      <c r="A11" s="1550"/>
      <c r="B11" s="225" t="s">
        <v>260</v>
      </c>
      <c r="C11" s="528" t="s">
        <v>43</v>
      </c>
      <c r="D11" s="54" t="s">
        <v>9</v>
      </c>
      <c r="E11" s="641">
        <v>2600</v>
      </c>
      <c r="F11" s="735"/>
      <c r="G11" s="863"/>
      <c r="H11" s="864"/>
      <c r="I11" s="809"/>
      <c r="J11" s="101"/>
      <c r="K11" s="774"/>
      <c r="L11" s="865"/>
      <c r="M11" s="862"/>
      <c r="N11" s="101"/>
      <c r="O11" s="774"/>
      <c r="P11" s="857"/>
      <c r="Q11" s="809"/>
      <c r="R11" s="772"/>
      <c r="S11" s="774"/>
      <c r="T11" s="858"/>
      <c r="U11" s="854"/>
      <c r="V11" s="101"/>
      <c r="W11" s="774"/>
      <c r="X11" s="857"/>
      <c r="Y11" s="809"/>
      <c r="Z11" s="778"/>
      <c r="AB11" s="1418"/>
    </row>
    <row r="12" spans="1:28" ht="21" customHeight="1">
      <c r="A12" s="1550"/>
      <c r="B12" s="1619" t="s">
        <v>343</v>
      </c>
      <c r="C12" s="534" t="s">
        <v>200</v>
      </c>
      <c r="D12" s="513" t="s">
        <v>9</v>
      </c>
      <c r="E12" s="642">
        <v>2500</v>
      </c>
      <c r="F12" s="356"/>
      <c r="G12" s="800" t="s">
        <v>116</v>
      </c>
      <c r="H12" s="821"/>
      <c r="I12" s="854"/>
      <c r="J12" s="772"/>
      <c r="K12" s="866"/>
      <c r="L12" s="855"/>
      <c r="M12" s="856"/>
      <c r="N12" s="772"/>
      <c r="O12" s="774"/>
      <c r="P12" s="857"/>
      <c r="Q12" s="809"/>
      <c r="R12" s="772"/>
      <c r="S12" s="774"/>
      <c r="T12" s="846"/>
      <c r="U12" s="809"/>
      <c r="V12" s="772"/>
      <c r="W12" s="774"/>
      <c r="X12" s="857"/>
      <c r="Y12" s="809"/>
      <c r="Z12" s="778"/>
      <c r="AB12" s="1418"/>
    </row>
    <row r="13" spans="1:28" ht="21" customHeight="1">
      <c r="A13" s="1550"/>
      <c r="B13" s="1620"/>
      <c r="C13" s="528" t="s">
        <v>48</v>
      </c>
      <c r="D13" s="54" t="s">
        <v>9</v>
      </c>
      <c r="E13" s="641">
        <v>600</v>
      </c>
      <c r="F13" s="735"/>
      <c r="G13" s="867" t="s">
        <v>116</v>
      </c>
      <c r="H13" s="821"/>
      <c r="I13" s="854"/>
      <c r="J13" s="772"/>
      <c r="K13" s="868" t="s">
        <v>116</v>
      </c>
      <c r="L13" s="869"/>
      <c r="M13" s="870"/>
      <c r="N13" s="772"/>
      <c r="O13" s="774"/>
      <c r="P13" s="857"/>
      <c r="Q13" s="809"/>
      <c r="R13" s="772"/>
      <c r="S13" s="774"/>
      <c r="T13" s="846"/>
      <c r="U13" s="809"/>
      <c r="V13" s="772"/>
      <c r="W13" s="774"/>
      <c r="X13" s="857"/>
      <c r="Y13" s="809"/>
      <c r="Z13" s="778"/>
      <c r="AB13" s="1418"/>
    </row>
    <row r="14" spans="1:28" ht="21" customHeight="1">
      <c r="A14" s="1550"/>
      <c r="B14" s="225" t="s">
        <v>263</v>
      </c>
      <c r="C14" s="528" t="s">
        <v>49</v>
      </c>
      <c r="D14" s="54" t="s">
        <v>11</v>
      </c>
      <c r="E14" s="641">
        <v>2100</v>
      </c>
      <c r="F14" s="735"/>
      <c r="G14" s="867" t="s">
        <v>116</v>
      </c>
      <c r="H14" s="821"/>
      <c r="I14" s="854"/>
      <c r="J14" s="772"/>
      <c r="K14" s="512" t="s">
        <v>300</v>
      </c>
      <c r="L14" s="714" t="s">
        <v>577</v>
      </c>
      <c r="M14" s="639"/>
      <c r="N14" s="420"/>
      <c r="O14" s="774"/>
      <c r="P14" s="857"/>
      <c r="Q14" s="809"/>
      <c r="R14" s="772"/>
      <c r="S14" s="774"/>
      <c r="T14" s="846"/>
      <c r="U14" s="809"/>
      <c r="V14" s="772"/>
      <c r="W14" s="774"/>
      <c r="X14" s="857"/>
      <c r="Y14" s="809"/>
      <c r="Z14" s="778"/>
      <c r="AB14" s="1418"/>
    </row>
    <row r="15" spans="1:28" ht="21" customHeight="1">
      <c r="A15" s="1550"/>
      <c r="B15" s="334" t="s">
        <v>259</v>
      </c>
      <c r="C15" s="535" t="s">
        <v>405</v>
      </c>
      <c r="D15" s="172" t="s">
        <v>9</v>
      </c>
      <c r="E15" s="643">
        <v>1400</v>
      </c>
      <c r="F15" s="739"/>
      <c r="G15" s="799"/>
      <c r="H15" s="786"/>
      <c r="I15" s="838"/>
      <c r="J15" s="717"/>
      <c r="K15" s="873"/>
      <c r="L15" s="869"/>
      <c r="M15" s="870"/>
      <c r="N15" s="101"/>
      <c r="O15" s="774"/>
      <c r="P15" s="857"/>
      <c r="Q15" s="809"/>
      <c r="R15" s="772"/>
      <c r="S15" s="774"/>
      <c r="T15" s="846"/>
      <c r="U15" s="809"/>
      <c r="V15" s="772"/>
      <c r="W15" s="774"/>
      <c r="X15" s="857"/>
      <c r="Y15" s="809"/>
      <c r="Z15" s="778"/>
      <c r="AA15" s="86"/>
      <c r="AB15" s="1418"/>
    </row>
    <row r="16" spans="1:28" ht="21" customHeight="1">
      <c r="A16" s="1549" t="s">
        <v>42</v>
      </c>
      <c r="B16" s="1547" t="s">
        <v>255</v>
      </c>
      <c r="C16" s="528" t="s">
        <v>543</v>
      </c>
      <c r="D16" s="54" t="s">
        <v>11</v>
      </c>
      <c r="E16" s="639">
        <v>900</v>
      </c>
      <c r="F16" s="493"/>
      <c r="G16" s="713" t="s">
        <v>580</v>
      </c>
      <c r="H16" s="714" t="s">
        <v>577</v>
      </c>
      <c r="I16" s="715"/>
      <c r="J16" s="495"/>
      <c r="K16" s="1464" t="s">
        <v>44</v>
      </c>
      <c r="L16" s="1616"/>
      <c r="M16" s="1611">
        <v>700</v>
      </c>
      <c r="N16" s="1628"/>
      <c r="O16" s="774"/>
      <c r="P16" s="857"/>
      <c r="Q16" s="809"/>
      <c r="R16" s="772"/>
      <c r="S16" s="774"/>
      <c r="T16" s="846"/>
      <c r="U16" s="809"/>
      <c r="V16" s="772"/>
      <c r="W16" s="774"/>
      <c r="X16" s="857"/>
      <c r="Y16" s="809"/>
      <c r="Z16" s="778"/>
      <c r="AB16" s="1418"/>
    </row>
    <row r="17" spans="1:28" ht="21" customHeight="1">
      <c r="A17" s="1549"/>
      <c r="B17" s="1547"/>
      <c r="C17" s="528" t="s">
        <v>544</v>
      </c>
      <c r="D17" s="54" t="s">
        <v>11</v>
      </c>
      <c r="E17" s="639">
        <v>2550</v>
      </c>
      <c r="F17" s="493"/>
      <c r="G17" s="713" t="s">
        <v>581</v>
      </c>
      <c r="H17" s="707" t="s">
        <v>577</v>
      </c>
      <c r="I17" s="715"/>
      <c r="J17" s="493"/>
      <c r="K17" s="1465"/>
      <c r="L17" s="1617"/>
      <c r="M17" s="1611"/>
      <c r="N17" s="1605"/>
      <c r="O17" s="774"/>
      <c r="P17" s="857"/>
      <c r="Q17" s="809"/>
      <c r="R17" s="772"/>
      <c r="S17" s="774"/>
      <c r="T17" s="846"/>
      <c r="U17" s="809"/>
      <c r="V17" s="772"/>
      <c r="W17" s="774"/>
      <c r="X17" s="857"/>
      <c r="Y17" s="809"/>
      <c r="Z17" s="778"/>
      <c r="AA17" s="89"/>
      <c r="AB17" s="1418"/>
    </row>
    <row r="18" spans="1:28" ht="21" customHeight="1">
      <c r="A18" s="1549"/>
      <c r="B18" s="1547"/>
      <c r="C18" s="528" t="s">
        <v>545</v>
      </c>
      <c r="D18" s="54" t="s">
        <v>11</v>
      </c>
      <c r="E18" s="639">
        <v>970</v>
      </c>
      <c r="F18" s="493"/>
      <c r="G18" s="713" t="s">
        <v>582</v>
      </c>
      <c r="H18" s="707" t="s">
        <v>577</v>
      </c>
      <c r="I18" s="715"/>
      <c r="J18" s="716"/>
      <c r="K18" s="1465"/>
      <c r="L18" s="1617"/>
      <c r="M18" s="1611"/>
      <c r="N18" s="1629"/>
      <c r="O18" s="774"/>
      <c r="P18" s="857"/>
      <c r="Q18" s="809"/>
      <c r="R18" s="772"/>
      <c r="S18" s="774"/>
      <c r="T18" s="846"/>
      <c r="U18" s="809"/>
      <c r="V18" s="772"/>
      <c r="W18" s="774"/>
      <c r="X18" s="857"/>
      <c r="Y18" s="809"/>
      <c r="Z18" s="778"/>
      <c r="AB18" s="1418"/>
    </row>
    <row r="19" spans="1:28" ht="21" customHeight="1">
      <c r="A19" s="1549"/>
      <c r="B19" s="1547"/>
      <c r="C19" s="528" t="s">
        <v>420</v>
      </c>
      <c r="D19" s="54" t="s">
        <v>9</v>
      </c>
      <c r="E19" s="639">
        <v>1600</v>
      </c>
      <c r="F19" s="493"/>
      <c r="G19" s="800" t="s">
        <v>116</v>
      </c>
      <c r="H19" s="878"/>
      <c r="I19" s="809"/>
      <c r="J19" s="582"/>
      <c r="K19" s="888" t="s">
        <v>116</v>
      </c>
      <c r="L19" s="889"/>
      <c r="M19" s="890"/>
      <c r="N19" s="891"/>
      <c r="O19" s="774"/>
      <c r="P19" s="857"/>
      <c r="Q19" s="835"/>
      <c r="R19" s="772"/>
      <c r="S19" s="774"/>
      <c r="T19" s="846"/>
      <c r="U19" s="809"/>
      <c r="V19" s="772"/>
      <c r="W19" s="774"/>
      <c r="X19" s="857"/>
      <c r="Y19" s="809"/>
      <c r="Z19" s="778"/>
      <c r="AB19" s="1418"/>
    </row>
    <row r="20" spans="1:28" ht="21" customHeight="1">
      <c r="A20" s="1549"/>
      <c r="B20" s="494" t="s">
        <v>45</v>
      </c>
      <c r="C20" s="537" t="s">
        <v>648</v>
      </c>
      <c r="D20" s="239" t="s">
        <v>11</v>
      </c>
      <c r="E20" s="644">
        <v>3200</v>
      </c>
      <c r="F20" s="495"/>
      <c r="G20" s="867" t="s">
        <v>116</v>
      </c>
      <c r="H20" s="878"/>
      <c r="I20" s="809"/>
      <c r="J20" s="582"/>
      <c r="K20" s="512" t="s">
        <v>46</v>
      </c>
      <c r="L20" s="538"/>
      <c r="M20" s="644">
        <v>600</v>
      </c>
      <c r="N20" s="500"/>
      <c r="O20" s="774"/>
      <c r="P20" s="857"/>
      <c r="Q20" s="809"/>
      <c r="R20" s="772"/>
      <c r="S20" s="774"/>
      <c r="T20" s="846"/>
      <c r="U20" s="809"/>
      <c r="V20" s="772"/>
      <c r="W20" s="774"/>
      <c r="X20" s="857"/>
      <c r="Y20" s="809"/>
      <c r="Z20" s="778"/>
      <c r="AB20" s="1418"/>
    </row>
    <row r="21" spans="1:28" ht="30" customHeight="1">
      <c r="A21" s="1538" t="s">
        <v>400</v>
      </c>
      <c r="B21" s="335"/>
      <c r="C21" s="539" t="s">
        <v>470</v>
      </c>
      <c r="D21" s="54" t="s">
        <v>11</v>
      </c>
      <c r="E21" s="645">
        <v>3650</v>
      </c>
      <c r="F21" s="493"/>
      <c r="G21" s="1171" t="s">
        <v>694</v>
      </c>
      <c r="H21" s="714" t="s">
        <v>577</v>
      </c>
      <c r="I21" s="1162"/>
      <c r="J21" s="1098"/>
      <c r="K21" s="1641" t="s">
        <v>406</v>
      </c>
      <c r="L21" s="1638"/>
      <c r="M21" s="1611">
        <v>350</v>
      </c>
      <c r="N21" s="1604"/>
      <c r="O21" s="774"/>
      <c r="P21" s="857"/>
      <c r="Q21" s="809"/>
      <c r="R21" s="772"/>
      <c r="S21" s="874"/>
      <c r="T21" s="875"/>
      <c r="U21" s="876"/>
      <c r="V21" s="877"/>
      <c r="W21" s="874"/>
      <c r="X21" s="878"/>
      <c r="Y21" s="876"/>
      <c r="Z21" s="879"/>
      <c r="AB21" s="1418"/>
    </row>
    <row r="22" spans="1:28" ht="21" customHeight="1">
      <c r="A22" s="1614"/>
      <c r="B22" s="496"/>
      <c r="C22" s="540" t="s">
        <v>407</v>
      </c>
      <c r="D22" s="513" t="s">
        <v>11</v>
      </c>
      <c r="E22" s="646">
        <v>3450</v>
      </c>
      <c r="F22" s="738"/>
      <c r="G22" s="1171" t="s">
        <v>695</v>
      </c>
      <c r="H22" s="714" t="s">
        <v>577</v>
      </c>
      <c r="I22" s="1162"/>
      <c r="J22" s="1097"/>
      <c r="K22" s="1642"/>
      <c r="L22" s="1639"/>
      <c r="M22" s="1613"/>
      <c r="N22" s="1605"/>
      <c r="O22" s="774"/>
      <c r="P22" s="857"/>
      <c r="Q22" s="809"/>
      <c r="R22" s="772"/>
      <c r="S22" s="874"/>
      <c r="T22" s="875"/>
      <c r="U22" s="876"/>
      <c r="V22" s="877"/>
      <c r="W22" s="874"/>
      <c r="X22" s="878"/>
      <c r="Y22" s="876"/>
      <c r="Z22" s="879"/>
      <c r="AA22" s="497"/>
      <c r="AB22" s="1418"/>
    </row>
    <row r="23" spans="1:28" ht="21" customHeight="1" thickBot="1">
      <c r="A23" s="1615"/>
      <c r="B23" s="498"/>
      <c r="C23" s="533" t="s">
        <v>468</v>
      </c>
      <c r="D23" s="252" t="s">
        <v>11</v>
      </c>
      <c r="E23" s="647">
        <v>1100</v>
      </c>
      <c r="F23" s="499"/>
      <c r="G23" s="1171" t="s">
        <v>468</v>
      </c>
      <c r="H23" s="714" t="s">
        <v>577</v>
      </c>
      <c r="I23" s="1162"/>
      <c r="J23" s="1099"/>
      <c r="K23" s="1643"/>
      <c r="L23" s="1640"/>
      <c r="M23" s="1637"/>
      <c r="N23" s="1606"/>
      <c r="O23" s="880"/>
      <c r="P23" s="881"/>
      <c r="Q23" s="849"/>
      <c r="R23" s="850"/>
      <c r="S23" s="880"/>
      <c r="T23" s="882"/>
      <c r="U23" s="849"/>
      <c r="V23" s="883"/>
      <c r="W23" s="884"/>
      <c r="X23" s="885"/>
      <c r="Y23" s="886"/>
      <c r="Z23" s="887"/>
      <c r="AA23" s="497"/>
      <c r="AB23" s="1418"/>
    </row>
    <row r="24" spans="1:28" ht="21" customHeight="1" thickTop="1">
      <c r="A24" s="171" t="s">
        <v>195</v>
      </c>
      <c r="B24" s="254">
        <f>SUM(E24,I24,M24,Q24,U24,Y24)</f>
        <v>57120</v>
      </c>
      <c r="C24" s="171" t="s">
        <v>195</v>
      </c>
      <c r="D24" s="256"/>
      <c r="E24" s="289">
        <f>SUM(E7:E23)</f>
        <v>43820</v>
      </c>
      <c r="F24" s="357">
        <f>SUM(F7:F23)</f>
        <v>0</v>
      </c>
      <c r="G24" s="165" t="s">
        <v>195</v>
      </c>
      <c r="H24" s="1095"/>
      <c r="I24" s="1096">
        <f>SUM(I7:I23)</f>
        <v>1750</v>
      </c>
      <c r="J24" s="351">
        <f>SUM(J7:J23)</f>
        <v>0</v>
      </c>
      <c r="K24" s="167" t="s">
        <v>195</v>
      </c>
      <c r="L24" s="255"/>
      <c r="M24" s="289">
        <f>SUM(M7:M23)</f>
        <v>4850</v>
      </c>
      <c r="N24" s="351">
        <f>SUM(N7:N23)</f>
        <v>0</v>
      </c>
      <c r="O24" s="167"/>
      <c r="P24" s="255"/>
      <c r="Q24" s="289">
        <f>SUM(Q7:Q23)</f>
        <v>0</v>
      </c>
      <c r="R24" s="290">
        <f>SUM(R8:R23)</f>
        <v>0</v>
      </c>
      <c r="S24" s="171" t="s">
        <v>195</v>
      </c>
      <c r="T24" s="255"/>
      <c r="U24" s="289">
        <f>SUM(U7:U23)</f>
        <v>0</v>
      </c>
      <c r="V24" s="352">
        <f>SUM(V7:V23)</f>
        <v>0</v>
      </c>
      <c r="W24" s="167" t="s">
        <v>195</v>
      </c>
      <c r="X24" s="364"/>
      <c r="Y24" s="358">
        <f>SUM(Y7:Y23)</f>
        <v>6700</v>
      </c>
      <c r="Z24" s="352">
        <f>SUM(Z7:Z23)</f>
        <v>0</v>
      </c>
      <c r="AB24" s="1418"/>
    </row>
    <row r="25" spans="1:28" ht="12" customHeight="1">
      <c r="A25" s="42" t="s">
        <v>413</v>
      </c>
      <c r="B25" s="45"/>
      <c r="C25" s="49"/>
      <c r="D25" s="158"/>
      <c r="E25" s="49"/>
      <c r="F25" s="49"/>
      <c r="G25" s="49"/>
      <c r="H25" s="159"/>
      <c r="I25" s="49"/>
      <c r="J25" s="45"/>
      <c r="K25" s="49"/>
      <c r="L25" s="159"/>
      <c r="M25" s="49"/>
      <c r="N25" s="49"/>
      <c r="P25" s="159"/>
      <c r="S25" s="49"/>
      <c r="AB25" s="104"/>
    </row>
    <row r="26" spans="1:28" ht="12" customHeight="1">
      <c r="A26" s="42" t="s">
        <v>542</v>
      </c>
      <c r="B26" s="49"/>
      <c r="C26" s="49"/>
      <c r="D26" s="159"/>
      <c r="E26" s="49"/>
      <c r="F26" s="49"/>
      <c r="G26" s="49"/>
      <c r="H26" s="159"/>
      <c r="I26" s="49"/>
      <c r="J26" s="49"/>
      <c r="K26" s="49"/>
      <c r="L26" s="159"/>
      <c r="M26" s="42"/>
      <c r="N26" s="42" t="s">
        <v>705</v>
      </c>
      <c r="P26" s="159"/>
      <c r="R26" s="49"/>
      <c r="S26" s="505"/>
    </row>
    <row r="27" spans="1:28" ht="12" customHeight="1">
      <c r="A27" s="42" t="s">
        <v>657</v>
      </c>
      <c r="B27" s="49"/>
      <c r="C27" s="49"/>
      <c r="D27" s="159"/>
      <c r="E27" s="49"/>
      <c r="F27" s="49"/>
      <c r="G27" s="49"/>
      <c r="H27" s="159"/>
      <c r="I27" s="49"/>
      <c r="J27" s="49"/>
      <c r="K27" s="49"/>
      <c r="L27" s="159"/>
      <c r="M27" s="42"/>
      <c r="N27" s="42" t="s">
        <v>706</v>
      </c>
      <c r="P27" s="159"/>
    </row>
    <row r="28" spans="1:28" ht="12" customHeight="1">
      <c r="A28" s="42" t="s">
        <v>467</v>
      </c>
      <c r="B28" s="49"/>
      <c r="C28" s="49"/>
      <c r="D28" s="159"/>
      <c r="E28" s="491"/>
      <c r="F28" s="491"/>
      <c r="G28" s="49"/>
      <c r="H28" s="159"/>
      <c r="I28" s="491"/>
      <c r="J28" s="49"/>
      <c r="K28" s="49"/>
      <c r="L28" s="159"/>
      <c r="M28" s="42"/>
      <c r="N28" s="42" t="s">
        <v>272</v>
      </c>
      <c r="P28" s="159"/>
      <c r="R28" s="49"/>
      <c r="S28" s="49"/>
      <c r="W28" s="1050"/>
      <c r="X28" s="1050"/>
      <c r="Y28" s="1050"/>
      <c r="Z28" s="1050"/>
      <c r="AA28" s="1050"/>
      <c r="AB28" s="1050"/>
    </row>
    <row r="29" spans="1:28" ht="11.25" customHeight="1">
      <c r="A29" s="525" t="s">
        <v>523</v>
      </c>
      <c r="B29" s="49"/>
      <c r="C29" s="49"/>
      <c r="D29" s="159"/>
      <c r="E29" s="49"/>
      <c r="F29" s="49"/>
      <c r="G29" s="49"/>
      <c r="H29" s="159"/>
      <c r="I29" s="49"/>
      <c r="J29" s="49"/>
      <c r="K29" s="49"/>
      <c r="L29" s="159"/>
      <c r="M29" s="49"/>
      <c r="N29" s="1069" t="s">
        <v>649</v>
      </c>
      <c r="O29" s="1070"/>
      <c r="P29" s="1069"/>
      <c r="Q29" s="1069"/>
      <c r="R29" s="1069"/>
      <c r="S29" s="1069"/>
      <c r="T29" s="1070"/>
      <c r="U29" s="1070"/>
      <c r="V29" s="1068"/>
      <c r="W29" s="1245" t="s">
        <v>505</v>
      </c>
      <c r="X29" s="1631"/>
      <c r="Y29" s="1631"/>
      <c r="Z29" s="1631"/>
      <c r="AA29" s="1631"/>
      <c r="AB29" s="1631"/>
    </row>
    <row r="30" spans="1:28" ht="11.25" customHeight="1">
      <c r="A30" s="525"/>
      <c r="B30" s="49"/>
      <c r="C30" s="49"/>
      <c r="D30" s="159"/>
      <c r="E30" s="49"/>
      <c r="F30" s="49"/>
      <c r="G30" s="49"/>
      <c r="H30" s="159"/>
      <c r="I30" s="49"/>
      <c r="J30" s="49"/>
      <c r="K30" s="49"/>
      <c r="L30" s="159"/>
      <c r="M30" s="49"/>
      <c r="N30" s="1069" t="s">
        <v>650</v>
      </c>
      <c r="O30" s="1070"/>
      <c r="P30" s="1069"/>
      <c r="Q30" s="1069"/>
      <c r="R30" s="1069"/>
      <c r="S30" s="1069"/>
      <c r="T30" s="1070"/>
      <c r="U30" s="1070"/>
      <c r="V30" s="1068"/>
      <c r="W30" s="1631"/>
      <c r="X30" s="1631"/>
      <c r="Y30" s="1631"/>
      <c r="Z30" s="1631"/>
      <c r="AA30" s="1631"/>
      <c r="AB30" s="1631"/>
    </row>
    <row r="31" spans="1:28" ht="11.25" customHeight="1">
      <c r="A31" s="525" t="s">
        <v>519</v>
      </c>
      <c r="W31" s="1341" t="s">
        <v>547</v>
      </c>
      <c r="X31" s="1631"/>
      <c r="Y31" s="1631"/>
      <c r="Z31" s="1631"/>
      <c r="AA31" s="1631"/>
      <c r="AB31" s="1631"/>
    </row>
    <row r="32" spans="1:28" ht="11.25" customHeight="1">
      <c r="A32" s="525" t="s">
        <v>520</v>
      </c>
      <c r="W32" s="1341"/>
      <c r="X32" s="1341"/>
      <c r="Y32" s="1341"/>
      <c r="Z32" s="1341"/>
    </row>
    <row r="33" spans="2:2" ht="12" customHeight="1">
      <c r="B33" s="89"/>
    </row>
  </sheetData>
  <mergeCells count="67">
    <mergeCell ref="S5:U5"/>
    <mergeCell ref="T6:U6"/>
    <mergeCell ref="V4:Z5"/>
    <mergeCell ref="P4:R4"/>
    <mergeCell ref="S4:U4"/>
    <mergeCell ref="P5:R5"/>
    <mergeCell ref="N16:N18"/>
    <mergeCell ref="K16:K18"/>
    <mergeCell ref="W32:Z32"/>
    <mergeCell ref="H6:I6"/>
    <mergeCell ref="P6:Q6"/>
    <mergeCell ref="W29:AB30"/>
    <mergeCell ref="W31:AB31"/>
    <mergeCell ref="AB6:AB24"/>
    <mergeCell ref="Y7:Y8"/>
    <mergeCell ref="Z7:Z8"/>
    <mergeCell ref="N7:N8"/>
    <mergeCell ref="M21:M23"/>
    <mergeCell ref="L21:L23"/>
    <mergeCell ref="K21:K23"/>
    <mergeCell ref="W7:W8"/>
    <mergeCell ref="H5:J5"/>
    <mergeCell ref="K5:L5"/>
    <mergeCell ref="H7:H8"/>
    <mergeCell ref="D4:J4"/>
    <mergeCell ref="K4:L4"/>
    <mergeCell ref="D5:F5"/>
    <mergeCell ref="I7:I8"/>
    <mergeCell ref="L6:M6"/>
    <mergeCell ref="A1:B1"/>
    <mergeCell ref="P1:Q1"/>
    <mergeCell ref="H1:K1"/>
    <mergeCell ref="A3:B3"/>
    <mergeCell ref="D1:G1"/>
    <mergeCell ref="H2:K3"/>
    <mergeCell ref="C2:G3"/>
    <mergeCell ref="L1:M1"/>
    <mergeCell ref="N1:O1"/>
    <mergeCell ref="P2:Q3"/>
    <mergeCell ref="A16:A20"/>
    <mergeCell ref="A21:A23"/>
    <mergeCell ref="D6:E6"/>
    <mergeCell ref="A7:A15"/>
    <mergeCell ref="L16:L18"/>
    <mergeCell ref="K7:K8"/>
    <mergeCell ref="L7:L8"/>
    <mergeCell ref="J7:J8"/>
    <mergeCell ref="G7:G8"/>
    <mergeCell ref="B16:B19"/>
    <mergeCell ref="B9:B10"/>
    <mergeCell ref="B12:B13"/>
    <mergeCell ref="R1:R2"/>
    <mergeCell ref="X1:Z1"/>
    <mergeCell ref="V1:W1"/>
    <mergeCell ref="N21:N23"/>
    <mergeCell ref="X7:X8"/>
    <mergeCell ref="X2:Z2"/>
    <mergeCell ref="V2:W2"/>
    <mergeCell ref="V3:Z3"/>
    <mergeCell ref="X6:Y6"/>
    <mergeCell ref="S3:U3"/>
    <mergeCell ref="S1:U2"/>
    <mergeCell ref="L2:O3"/>
    <mergeCell ref="M16:M18"/>
    <mergeCell ref="M7:M8"/>
    <mergeCell ref="M5:O5"/>
    <mergeCell ref="M4:O4"/>
  </mergeCells>
  <phoneticPr fontId="3"/>
  <conditionalFormatting sqref="Z7 N9:N15 J7 N7 J9:J14 R7:R15 F7:F15 F24 Z24 V24 V8:V15">
    <cfRule type="expression" dxfId="44" priority="9" stopIfTrue="1">
      <formula>E7&lt;F7</formula>
    </cfRule>
  </conditionalFormatting>
  <conditionalFormatting sqref="Z10:Z15">
    <cfRule type="expression" dxfId="43" priority="10" stopIfTrue="1">
      <formula>Y17&lt;Z10</formula>
    </cfRule>
  </conditionalFormatting>
  <conditionalFormatting sqref="J25 R25 F25 N25 V25">
    <cfRule type="expression" dxfId="42" priority="8" stopIfTrue="1">
      <formula>E25&lt;F25</formula>
    </cfRule>
  </conditionalFormatting>
  <conditionalFormatting sqref="Z20 Z17 N16:N17 R16:R20 N20 F16:F20 V16:V20">
    <cfRule type="expression" dxfId="41" priority="6" stopIfTrue="1">
      <formula>E16&lt;F16</formula>
    </cfRule>
  </conditionalFormatting>
  <conditionalFormatting sqref="Z16">
    <cfRule type="expression" dxfId="40" priority="7" stopIfTrue="1">
      <formula>Y23&lt;Z16</formula>
    </cfRule>
  </conditionalFormatting>
  <conditionalFormatting sqref="Z21:Z23 J21 R21:R23 N21 F21 V21:V23">
    <cfRule type="expression" dxfId="39" priority="4" stopIfTrue="1">
      <formula>E21&lt;F21</formula>
    </cfRule>
  </conditionalFormatting>
  <conditionalFormatting sqref="F22:F23">
    <cfRule type="expression" dxfId="38" priority="5" stopIfTrue="1">
      <formula>E22&lt;F22</formula>
    </cfRule>
  </conditionalFormatting>
  <conditionalFormatting sqref="J15">
    <cfRule type="expression" dxfId="37" priority="3" stopIfTrue="1">
      <formula>I15&lt;J15</formula>
    </cfRule>
  </conditionalFormatting>
  <conditionalFormatting sqref="J16:J18">
    <cfRule type="expression" dxfId="36" priority="2" stopIfTrue="1">
      <formula>I16&lt;J16</formula>
    </cfRule>
  </conditionalFormatting>
  <conditionalFormatting sqref="V7">
    <cfRule type="expression" dxfId="35" priority="1" stopIfTrue="1">
      <formula>U7&lt;V7</formula>
    </cfRule>
  </conditionalFormatting>
  <dataValidations count="2">
    <dataValidation imeMode="off" allowBlank="1" showInputMessage="1" showErrorMessage="1" sqref="U24:V24 Y24:Z24 P2:Q3 D1:G1 Y7:Z8 N1:O1 E7:F24 I21:J21 M24:N24 M14:N14 M7:N8 I24:J24 I7:J8 H5:J5 D5:F5 V2:Z2 V4:Z5 S1:U3 M16:N18 M20:N21 U7:V7"/>
    <dataValidation imeMode="halfAlpha" allowBlank="1" showInputMessage="1" showErrorMessage="1" sqref="J15:J18"/>
  </dataValidations>
  <printOptions horizontalCentered="1"/>
  <pageMargins left="0.39370078740157483" right="0" top="0.39370078740157483" bottom="0" header="0.51181102362204722" footer="0.19685039370078741"/>
  <pageSetup paperSize="9" orientation="landscape" cellComments="asDisplayed"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12</vt:i4>
      </vt:variant>
    </vt:vector>
  </HeadingPairs>
  <TitlesOfParts>
    <vt:vector size="26" baseType="lpstr">
      <vt:lpstr>表紙</vt:lpstr>
      <vt:lpstr>免責について</vt:lpstr>
      <vt:lpstr>市・郡</vt:lpstr>
      <vt:lpstr>市内河</vt:lpstr>
      <vt:lpstr>市内朝・読・毎</vt:lpstr>
      <vt:lpstr>市内日・産</vt:lpstr>
      <vt:lpstr>近郊</vt:lpstr>
      <vt:lpstr>仙南</vt:lpstr>
      <vt:lpstr>大崎</vt:lpstr>
      <vt:lpstr>石巻</vt:lpstr>
      <vt:lpstr>栗原</vt:lpstr>
      <vt:lpstr>気仙沼</vt:lpstr>
      <vt:lpstr>市内近郊夕刊</vt:lpstr>
      <vt:lpstr>河北PP部数</vt:lpstr>
      <vt:lpstr>河北PP部数!Print_Area</vt:lpstr>
      <vt:lpstr>気仙沼!Print_Area</vt:lpstr>
      <vt:lpstr>近郊!Print_Area</vt:lpstr>
      <vt:lpstr>栗原!Print_Area</vt:lpstr>
      <vt:lpstr>市・郡!Print_Area</vt:lpstr>
      <vt:lpstr>市内河!Print_Area</vt:lpstr>
      <vt:lpstr>市内近郊夕刊!Print_Area</vt:lpstr>
      <vt:lpstr>市内朝・読・毎!Print_Area</vt:lpstr>
      <vt:lpstr>市内日・産!Print_Area</vt:lpstr>
      <vt:lpstr>石巻!Print_Area</vt:lpstr>
      <vt:lpstr>大崎!Print_Area</vt:lpstr>
      <vt:lpstr>免責について!Print_Area</vt:lpstr>
    </vt:vector>
  </TitlesOfParts>
  <Company>株式会社河北折込センター</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東北折込広告協議会</dc:creator>
  <cp:lastModifiedBy>KORIYAMA</cp:lastModifiedBy>
  <cp:lastPrinted>2019-12-16T06:17:10Z</cp:lastPrinted>
  <dcterms:created xsi:type="dcterms:W3CDTF">1998-04-27T23:55:54Z</dcterms:created>
  <dcterms:modified xsi:type="dcterms:W3CDTF">2020-01-17T08:12:59Z</dcterms:modified>
</cp:coreProperties>
</file>