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本田メインフォルダ\hondaフォルダ\部数表（東北他）\"/>
    </mc:Choice>
  </mc:AlternateContent>
  <xr:revisionPtr revIDLastSave="0" documentId="13_ncr:1_{A0E55E58-A5E5-4B40-8CF1-2633B804A7EA}" xr6:coauthVersionLast="46" xr6:coauthVersionMax="46" xr10:uidLastSave="{00000000-0000-0000-0000-000000000000}"/>
  <bookViews>
    <workbookView xWindow="735" yWindow="345" windowWidth="20895" windowHeight="15600" xr2:uid="{CC283F40-5BC1-49C0-A804-A80369D8C6A6}"/>
  </bookViews>
  <sheets>
    <sheet name="表紙" sheetId="22" r:id="rId1"/>
    <sheet name="0601改定地区" sheetId="26" r:id="rId2"/>
    <sheet name="免責について " sheetId="25" r:id="rId3"/>
    <sheet name="市・郡" sheetId="9" r:id="rId4"/>
    <sheet name="市内河" sheetId="4" r:id="rId5"/>
    <sheet name="市内朝・読・毎" sheetId="5" r:id="rId6"/>
    <sheet name="市内日・産" sheetId="19" r:id="rId7"/>
    <sheet name="近郊" sheetId="6" r:id="rId8"/>
    <sheet name="仙南" sheetId="7" r:id="rId9"/>
    <sheet name="大崎" sheetId="8" r:id="rId10"/>
    <sheet name="石巻" sheetId="3" r:id="rId11"/>
    <sheet name="栗原" sheetId="2" r:id="rId12"/>
    <sheet name="気仙沼" sheetId="1" r:id="rId13"/>
    <sheet name="市内近郊夕刊" sheetId="14" r:id="rId14"/>
    <sheet name="河北PP部数" sheetId="21" r:id="rId15"/>
    <sheet name="石巻PP部数" sheetId="24" r:id="rId16"/>
  </sheets>
  <definedNames>
    <definedName name="_xlnm.Print_Area" localSheetId="14">河北PP部数!$A$1:$Z$38</definedName>
    <definedName name="_xlnm.Print_Area" localSheetId="12">気仙沼!$A$1:$AB$37</definedName>
    <definedName name="_xlnm.Print_Area" localSheetId="7">近郊!$A$1:$AB$33</definedName>
    <definedName name="_xlnm.Print_Area" localSheetId="11">栗原!$A$1:$AB$29</definedName>
    <definedName name="_xlnm.Print_Area" localSheetId="3">市・郡!$A$1:$R$42</definedName>
    <definedName name="_xlnm.Print_Area" localSheetId="4">市内河!$A$1:$Z$37</definedName>
    <definedName name="_xlnm.Print_Area" localSheetId="13">市内近郊夕刊!$A$1:$Z$41</definedName>
    <definedName name="_xlnm.Print_Area" localSheetId="5">市内朝・読・毎!$A$1:$Z$36</definedName>
    <definedName name="_xlnm.Print_Area" localSheetId="6">市内日・産!$A$1:$Z$36</definedName>
    <definedName name="_xlnm.Print_Area" localSheetId="10">石巻!$A$1:$AB$38</definedName>
    <definedName name="_xlnm.Print_Area" localSheetId="9">大崎!$A$1:$AB$34</definedName>
    <definedName name="_xlnm.Print_Area" localSheetId="2">'免責について '!$A$1:$CG$34</definedName>
  </definedNames>
  <calcPr calcId="181029"/>
</workbook>
</file>

<file path=xl/calcChain.xml><?xml version="1.0" encoding="utf-8"?>
<calcChain xmlns="http://schemas.openxmlformats.org/spreadsheetml/2006/main">
  <c r="T35" i="14" l="1"/>
  <c r="L35" i="14"/>
  <c r="T28" i="14"/>
  <c r="V21" i="14"/>
  <c r="T21" i="14"/>
  <c r="N23" i="7"/>
  <c r="M23" i="7"/>
  <c r="J23" i="7"/>
  <c r="E23" i="7"/>
  <c r="Z26" i="6"/>
  <c r="Y26" i="6"/>
  <c r="V26" i="6"/>
  <c r="U26" i="6"/>
  <c r="R26" i="6"/>
  <c r="Q26" i="6"/>
  <c r="N26" i="6"/>
  <c r="M26" i="6"/>
  <c r="J26" i="6"/>
  <c r="I26" i="6"/>
  <c r="F26" i="6"/>
  <c r="E26" i="6"/>
  <c r="N30" i="19"/>
  <c r="L30" i="19"/>
  <c r="D30" i="19"/>
  <c r="F30" i="19"/>
  <c r="C2" i="19"/>
  <c r="V30" i="5"/>
  <c r="T30" i="5"/>
  <c r="L30" i="5"/>
  <c r="N30" i="5"/>
  <c r="F30" i="5"/>
  <c r="D30" i="5"/>
  <c r="V31" i="4"/>
  <c r="T31" i="4"/>
  <c r="V30" i="4"/>
  <c r="T30" i="4"/>
  <c r="V20" i="4"/>
  <c r="T20" i="4"/>
  <c r="E30" i="5"/>
  <c r="U31" i="4"/>
  <c r="O2" i="5"/>
  <c r="U4" i="5"/>
  <c r="E26" i="8" l="1"/>
  <c r="X21" i="21" l="1"/>
  <c r="V21" i="21"/>
  <c r="V33" i="21"/>
  <c r="D13" i="9" l="1"/>
  <c r="M18" i="24" l="1"/>
  <c r="K18" i="24"/>
  <c r="I18" i="24"/>
  <c r="G18" i="24"/>
  <c r="Q17" i="24"/>
  <c r="O17" i="24"/>
  <c r="Q16" i="24"/>
  <c r="O16" i="24"/>
  <c r="Q15" i="24"/>
  <c r="O15" i="24"/>
  <c r="Q14" i="24"/>
  <c r="O14" i="24"/>
  <c r="Q13" i="24"/>
  <c r="O13" i="24"/>
  <c r="Q12" i="24"/>
  <c r="O12" i="24"/>
  <c r="Q11" i="24"/>
  <c r="O11" i="24"/>
  <c r="Q10" i="24"/>
  <c r="O10" i="24"/>
  <c r="Q9" i="24"/>
  <c r="O9" i="24"/>
  <c r="Q8" i="24"/>
  <c r="O8" i="24"/>
  <c r="X33" i="21"/>
  <c r="W33" i="21"/>
  <c r="T33" i="21"/>
  <c r="E28" i="1"/>
  <c r="A1" i="9"/>
  <c r="A2" i="5"/>
  <c r="O18" i="24" l="1"/>
  <c r="Q18" i="24"/>
  <c r="M3" i="24" s="1"/>
  <c r="W16" i="21" l="1"/>
  <c r="F28" i="9" l="1"/>
  <c r="M5" i="9" l="1"/>
  <c r="L5" i="9"/>
  <c r="E29" i="9" l="1"/>
  <c r="D29" i="9"/>
  <c r="E22" i="9"/>
  <c r="D22" i="9"/>
  <c r="E14" i="9"/>
  <c r="D14" i="9"/>
  <c r="E8" i="9"/>
  <c r="C8" i="9" s="1"/>
  <c r="D8" i="9"/>
  <c r="B8" i="9" s="1"/>
  <c r="M4" i="7" l="1"/>
  <c r="E15" i="9"/>
  <c r="V28" i="14" l="1"/>
  <c r="A2" i="21"/>
  <c r="A3" i="21"/>
  <c r="W17" i="21"/>
  <c r="W18" i="21"/>
  <c r="W19" i="21"/>
  <c r="W20" i="21"/>
  <c r="T21" i="21"/>
  <c r="T34" i="21" s="1"/>
  <c r="V34" i="21"/>
  <c r="S3" i="21" s="1"/>
  <c r="X34" i="21"/>
  <c r="S4" i="21" s="1"/>
  <c r="A2" i="14"/>
  <c r="A3" i="14"/>
  <c r="N35" i="14"/>
  <c r="A1" i="1"/>
  <c r="D1" i="1"/>
  <c r="N1" i="1"/>
  <c r="A2" i="1"/>
  <c r="C2" i="1"/>
  <c r="H2" i="1"/>
  <c r="L2" i="1"/>
  <c r="P2" i="1"/>
  <c r="V2" i="1"/>
  <c r="X2" i="1"/>
  <c r="D4" i="1"/>
  <c r="M4" i="1"/>
  <c r="V4" i="1"/>
  <c r="D5" i="1"/>
  <c r="H5" i="1"/>
  <c r="M5" i="1"/>
  <c r="F28" i="1"/>
  <c r="I28" i="1"/>
  <c r="J28" i="1"/>
  <c r="M28" i="1"/>
  <c r="N28" i="1"/>
  <c r="U28" i="1"/>
  <c r="V28" i="1"/>
  <c r="Y28" i="1"/>
  <c r="Z28"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F26" i="8"/>
  <c r="I26" i="8"/>
  <c r="J26" i="8"/>
  <c r="M26" i="8"/>
  <c r="N26" i="8"/>
  <c r="Q26" i="8"/>
  <c r="R26" i="8"/>
  <c r="U26" i="8"/>
  <c r="V26" i="8"/>
  <c r="Y26" i="8"/>
  <c r="Z26" i="8"/>
  <c r="A1" i="7"/>
  <c r="D1" i="7"/>
  <c r="N1" i="7"/>
  <c r="A2" i="7"/>
  <c r="C2" i="7"/>
  <c r="H2" i="7"/>
  <c r="L2" i="7"/>
  <c r="P2" i="7"/>
  <c r="V2" i="7"/>
  <c r="X2" i="7"/>
  <c r="D4" i="7"/>
  <c r="V4" i="7"/>
  <c r="D5" i="7"/>
  <c r="H5" i="7"/>
  <c r="M5" i="7"/>
  <c r="F23" i="7"/>
  <c r="I23" i="7"/>
  <c r="A1" i="6"/>
  <c r="D1" i="6"/>
  <c r="N1" i="6"/>
  <c r="A2" i="6"/>
  <c r="C2" i="6"/>
  <c r="H2" i="6"/>
  <c r="L2" i="6"/>
  <c r="P2" i="6"/>
  <c r="V2" i="6"/>
  <c r="X2" i="6"/>
  <c r="D4" i="6"/>
  <c r="M4" i="6"/>
  <c r="V4" i="6"/>
  <c r="D5" i="6"/>
  <c r="H5" i="6"/>
  <c r="M5" i="6"/>
  <c r="A1" i="19"/>
  <c r="D1" i="19"/>
  <c r="N1" i="19"/>
  <c r="A2" i="19"/>
  <c r="G2" i="19"/>
  <c r="L2" i="19"/>
  <c r="O2" i="19"/>
  <c r="U2" i="19"/>
  <c r="W2" i="19"/>
  <c r="D4" i="19"/>
  <c r="N4" i="19"/>
  <c r="U4" i="19"/>
  <c r="D5" i="19"/>
  <c r="H5" i="19"/>
  <c r="N5" i="19"/>
  <c r="N5" i="9"/>
  <c r="R3" i="19"/>
  <c r="A1" i="5"/>
  <c r="D1" i="5"/>
  <c r="N1" i="5"/>
  <c r="C2" i="5"/>
  <c r="G2" i="5"/>
  <c r="L2" i="5"/>
  <c r="U2" i="5"/>
  <c r="W2" i="5"/>
  <c r="D4" i="5"/>
  <c r="N4" i="5"/>
  <c r="D5" i="5"/>
  <c r="H5" i="5"/>
  <c r="N5" i="5"/>
  <c r="F5" i="9"/>
  <c r="G5" i="9"/>
  <c r="H5" i="9"/>
  <c r="I5" i="9"/>
  <c r="J5" i="9"/>
  <c r="K5" i="9"/>
  <c r="W16" i="4"/>
  <c r="W17" i="4"/>
  <c r="W18" i="4"/>
  <c r="W19"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D5" i="9" l="1"/>
  <c r="D19" i="9" s="1"/>
  <c r="B18" i="9"/>
  <c r="Q19" i="9"/>
  <c r="Q33" i="9" s="1"/>
  <c r="S3" i="6"/>
  <c r="V35" i="14"/>
  <c r="R4" i="14" s="1"/>
  <c r="R2" i="14" s="1"/>
  <c r="W21" i="21"/>
  <c r="W34" i="21" s="1"/>
  <c r="B12" i="9"/>
  <c r="B28" i="9"/>
  <c r="B7" i="9"/>
  <c r="N19" i="9"/>
  <c r="N33" i="9" s="1"/>
  <c r="B28" i="1"/>
  <c r="R19" i="9"/>
  <c r="R33" i="9" s="1"/>
  <c r="B26" i="6"/>
  <c r="F31" i="9"/>
  <c r="J19" i="9"/>
  <c r="J33" i="9" s="1"/>
  <c r="C28" i="9"/>
  <c r="C27" i="9"/>
  <c r="B21" i="9"/>
  <c r="C18" i="9"/>
  <c r="B15" i="9"/>
  <c r="S3" i="7"/>
  <c r="S3" i="2"/>
  <c r="B27" i="9"/>
  <c r="B9" i="9"/>
  <c r="B17" i="9"/>
  <c r="B10" i="9"/>
  <c r="L19" i="9"/>
  <c r="L33" i="9" s="1"/>
  <c r="H31" i="9"/>
  <c r="B16" i="9"/>
  <c r="C21" i="9"/>
  <c r="C13" i="9"/>
  <c r="B6" i="9"/>
  <c r="B24" i="9"/>
  <c r="C12" i="9"/>
  <c r="D36" i="9"/>
  <c r="B36" i="9" s="1"/>
  <c r="B16" i="2"/>
  <c r="B31" i="3"/>
  <c r="B14" i="9"/>
  <c r="B26" i="8"/>
  <c r="B13" i="9"/>
  <c r="B26" i="9"/>
  <c r="B23" i="7"/>
  <c r="B11" i="9"/>
  <c r="D31" i="9"/>
  <c r="H19" i="9"/>
  <c r="F19" i="9"/>
  <c r="G31" i="9"/>
  <c r="C10" i="9"/>
  <c r="C9" i="9"/>
  <c r="C7" i="9"/>
  <c r="C6" i="9"/>
  <c r="C24" i="9"/>
  <c r="C26" i="9"/>
  <c r="C11" i="9"/>
  <c r="S3" i="8"/>
  <c r="S3" i="3"/>
  <c r="C14" i="9"/>
  <c r="S3" i="1"/>
  <c r="C17" i="9"/>
  <c r="I16" i="9"/>
  <c r="C16" i="9" s="1"/>
  <c r="M19" i="9"/>
  <c r="M33" i="9" s="1"/>
  <c r="E31" i="9"/>
  <c r="I31" i="9"/>
  <c r="K19" i="9"/>
  <c r="K33" i="9" s="1"/>
  <c r="R3" i="5"/>
  <c r="R3" i="4"/>
  <c r="E5" i="9"/>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<sst xmlns="http://schemas.openxmlformats.org/spreadsheetml/2006/main" count="1839" uniqueCount="825">
  <si>
    <t>広告主名</t>
  </si>
  <si>
    <t>サイズ</t>
  </si>
  <si>
    <t>地 区</t>
  </si>
  <si>
    <t>部数</t>
  </si>
  <si>
    <t>他紙</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</si>
  <si>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</si>
  <si>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</si>
  <si>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</si>
  <si>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</si>
  <si>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</si>
  <si>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</si>
  <si>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</si>
  <si>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</si>
  <si>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</si>
  <si>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</si>
  <si>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</si>
  <si>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</si>
  <si>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</si>
  <si>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</si>
  <si>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</si>
  <si>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</si>
  <si>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</si>
  <si>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</si>
  <si>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</si>
  <si>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</si>
  <si>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</si>
  <si>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</si>
  <si>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</si>
  <si>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</si>
  <si>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</si>
  <si>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</si>
  <si>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</si>
  <si>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</si>
  <si>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</si>
  <si>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</si>
  <si>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</si>
  <si>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</si>
  <si>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</si>
  <si>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</si>
  <si>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</si>
  <si>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</si>
  <si>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</si>
  <si>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</si>
  <si>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</si>
  <si>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</si>
  <si>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</si>
  <si>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</si>
  <si>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</si>
  <si>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</si>
  <si>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</si>
  <si>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</si>
  <si>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</si>
  <si>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</si>
  <si>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</si>
  <si>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</si>
  <si>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</si>
  <si>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</si>
  <si>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</si>
  <si>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</si>
  <si>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</si>
  <si>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</si>
  <si>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</si>
  <si>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</si>
  <si>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</si>
  <si>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</si>
  <si>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</si>
  <si>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</si>
  <si>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</si>
  <si>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</si>
  <si>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</si>
  <si>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</si>
  <si>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</si>
  <si>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</si>
  <si>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</si>
  <si>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</si>
  <si>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</si>
  <si>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</si>
  <si>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</si>
  <si>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</si>
  <si>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</si>
  <si>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</si>
  <si>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</si>
  <si>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</si>
  <si>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</si>
  <si>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</si>
  <si>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</si>
  <si>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</si>
  <si>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</si>
  <si>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</si>
  <si>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</si>
  <si>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</si>
  <si>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</si>
  <si>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</si>
  <si>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</si>
  <si>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</si>
  <si>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</si>
  <si>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</si>
  <si>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</si>
  <si>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</si>
  <si>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</si>
  <si>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</si>
  <si>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</si>
  <si>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</si>
  <si>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</si>
  <si>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</si>
  <si>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</si>
  <si>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</si>
  <si>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</si>
  <si>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</si>
  <si>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</si>
  <si>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</si>
  <si>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</si>
  <si>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</si>
  <si>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</si>
  <si>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</si>
  <si>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</si>
  <si>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</si>
  <si>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</si>
  <si>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</si>
  <si>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</si>
  <si>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</si>
  <si>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</si>
  <si>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</si>
  <si>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</si>
  <si>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</si>
  <si>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</si>
  <si>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</si>
  <si>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</si>
  <si>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</si>
  <si>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泉松陵</t>
    <rPh sb="0" eb="1">
      <t>イズミ</t>
    </rPh>
    <rPh sb="1" eb="2">
      <t>マツイ</t>
    </rPh>
    <rPh sb="2" eb="3">
      <t>リョウ</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</si>
  <si>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</si>
  <si>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</si>
  <si>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</si>
  <si>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</si>
  <si>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</si>
  <si>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</si>
  <si>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</si>
  <si>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</si>
  <si>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</si>
  <si>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</si>
  <si>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</si>
  <si>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</si>
  <si>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</si>
  <si>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</si>
  <si>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</si>
  <si>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</si>
  <si>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</si>
  <si>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</si>
  <si>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</si>
  <si>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</si>
  <si>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</si>
  <si>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</si>
  <si>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</si>
  <si>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</si>
  <si>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</si>
  <si>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</si>
  <si>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</si>
  <si>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</si>
  <si>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</si>
  <si>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</si>
  <si>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</si>
  <si>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</si>
  <si>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</si>
  <si>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</si>
  <si>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</si>
  <si>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</si>
  <si>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</si>
  <si>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</si>
  <si>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</si>
  <si>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</si>
  <si>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</si>
  <si>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</si>
  <si>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</si>
  <si>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</si>
  <si>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</si>
  <si>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</si>
  <si>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</si>
  <si>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</si>
  <si>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</si>
  <si>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</si>
  <si>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</si>
  <si>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</si>
  <si>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</si>
  <si>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</si>
  <si>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</si>
  <si>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</si>
  <si>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</si>
  <si>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</si>
  <si>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</si>
  <si>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</si>
  <si>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</si>
  <si>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</si>
  <si>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</si>
  <si>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</si>
  <si>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</si>
  <si>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</si>
  <si>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</si>
  <si>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</si>
  <si>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</si>
  <si>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</si>
  <si>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</si>
  <si>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</si>
  <si>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</si>
  <si>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</si>
  <si>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</si>
  <si>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</si>
  <si>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</si>
  <si>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</si>
  <si>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</si>
  <si>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</si>
  <si>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</si>
  <si>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</si>
  <si>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</si>
  <si>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</si>
  <si>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</si>
  <si>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</si>
  <si>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</si>
  <si>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</si>
  <si>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</si>
  <si>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</si>
  <si>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</si>
  <si>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</si>
  <si>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</si>
  <si>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</si>
  <si>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</si>
  <si>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</si>
  <si>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</si>
  <si>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</si>
  <si>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</si>
  <si>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</si>
  <si>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</si>
  <si>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</si>
  <si>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</si>
  <si>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</si>
  <si>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</si>
  <si>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</si>
  <si>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</si>
  <si>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</si>
  <si>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</si>
  <si>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</si>
  <si>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</si>
  <si>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</si>
  <si>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</si>
  <si>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</si>
  <si>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</si>
  <si>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</si>
  <si>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</si>
  <si>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</si>
  <si>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</si>
  <si>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</si>
  <si>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</si>
  <si>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</si>
  <si>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</si>
  <si>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</si>
  <si>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</si>
  <si>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</si>
  <si>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</si>
  <si>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</si>
  <si>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</si>
  <si>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</si>
  <si>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</si>
  <si>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</si>
  <si>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</si>
  <si>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</si>
  <si>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</si>
  <si>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</si>
  <si>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</si>
  <si>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</si>
  <si>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</si>
  <si>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</si>
  <si>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</si>
  <si>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</si>
  <si>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</si>
  <si>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</si>
  <si>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</si>
  <si>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</si>
  <si>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</si>
  <si>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</si>
  <si>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</si>
  <si>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</si>
  <si>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</si>
  <si>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</si>
  <si>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</si>
  <si>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</si>
  <si>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</si>
  <si>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</si>
  <si>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</si>
  <si>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</si>
  <si>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</si>
  <si>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</si>
  <si>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</si>
  <si>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</si>
  <si>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</si>
  <si>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</si>
  <si>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</si>
  <si>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</si>
  <si>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</si>
  <si>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</si>
  <si>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</si>
  <si>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</si>
  <si>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</si>
  <si>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</si>
  <si>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</si>
  <si>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</si>
  <si>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</si>
  <si>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</si>
  <si>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</si>
  <si>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</si>
  <si>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</si>
  <si>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</si>
  <si>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</si>
  <si>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</si>
  <si>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</si>
  <si>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</si>
  <si>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</si>
  <si>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</si>
  <si>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</si>
  <si>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</si>
  <si>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</si>
  <si>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</si>
  <si>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</si>
  <si>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</si>
  <si>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</si>
  <si>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</si>
  <si>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</si>
  <si>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</si>
  <si>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</si>
  <si>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</si>
  <si>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</si>
  <si>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</si>
  <si>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</si>
  <si>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</si>
  <si>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</si>
  <si>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</si>
  <si>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</si>
  <si>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</si>
  <si>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</si>
  <si>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</si>
  <si>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</si>
  <si>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</si>
  <si>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</si>
  <si>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</si>
  <si>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</si>
  <si>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</si>
  <si>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</si>
  <si>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</si>
  <si>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</si>
  <si>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</si>
  <si>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</si>
  <si>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</si>
  <si>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</si>
  <si>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</si>
  <si>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</si>
  <si>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</si>
  <si>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</si>
  <si>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</si>
  <si>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</si>
  <si>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</si>
  <si>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</si>
  <si>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</si>
  <si>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</si>
  <si>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</si>
  <si>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</si>
  <si>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</si>
  <si>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</si>
  <si>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</si>
  <si>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</si>
  <si>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</si>
  <si>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</si>
  <si>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</si>
  <si>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</si>
  <si>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</si>
  <si>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</si>
  <si>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</si>
  <si>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</si>
  <si>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</si>
  <si>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</si>
  <si>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</si>
  <si>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</si>
  <si>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</si>
  <si>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</si>
  <si>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</si>
  <si>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</si>
  <si>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</si>
  <si>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</si>
  <si>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</si>
  <si>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</si>
  <si>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</si>
  <si>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</si>
  <si>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</si>
  <si>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</si>
  <si>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t>
  </si>
  <si>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</si>
  <si>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</si>
  <si>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</si>
  <si>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</si>
  <si>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</si>
  <si>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</si>
  <si>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</si>
  <si>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</si>
  <si>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</si>
  <si>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</si>
  <si>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</si>
  <si>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</si>
  <si>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</si>
  <si>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</si>
  <si>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</si>
  <si>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</si>
  <si>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</si>
  <si>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</si>
  <si>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No</t>
    <phoneticPr fontId="3"/>
  </si>
  <si>
    <t>No</t>
    <phoneticPr fontId="3"/>
  </si>
  <si>
    <t>黒松</t>
    <phoneticPr fontId="3"/>
  </si>
  <si>
    <t>荒井</t>
    <phoneticPr fontId="3"/>
  </si>
  <si>
    <t>富沢</t>
    <phoneticPr fontId="3"/>
  </si>
  <si>
    <t>折立</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</si>
  <si>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</si>
  <si>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</si>
  <si>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</si>
  <si>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</si>
  <si>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</si>
  <si>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</si>
  <si>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</si>
  <si>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</si>
  <si>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</si>
  <si>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</si>
  <si>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</si>
  <si>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</si>
  <si>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</si>
  <si>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</si>
  <si>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</si>
  <si>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</si>
  <si>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</si>
  <si>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</si>
  <si>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</si>
  <si>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</si>
  <si>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</si>
  <si>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</si>
  <si>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</si>
  <si>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</si>
  <si>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</si>
  <si>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</si>
  <si>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</si>
  <si>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</si>
  <si>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</si>
  <si>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</si>
  <si>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</si>
  <si>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</si>
  <si>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</si>
  <si>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</si>
  <si>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</si>
  <si>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</si>
  <si>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</si>
  <si>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</si>
  <si>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</si>
  <si>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</si>
  <si>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</si>
  <si>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</si>
  <si>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</si>
  <si>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</si>
  <si>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</si>
  <si>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</si>
  <si>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</si>
  <si>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</si>
  <si>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</si>
  <si>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</si>
  <si>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</si>
  <si>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</si>
  <si>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</si>
  <si>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</si>
  <si>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</si>
  <si>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</si>
  <si>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</si>
  <si>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</si>
  <si>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</si>
  <si>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</si>
  <si>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</si>
  <si>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</si>
  <si>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</si>
  <si>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</si>
  <si>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</si>
  <si>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</si>
  <si>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</si>
  <si>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</si>
  <si>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</si>
  <si>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</si>
  <si>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</si>
  <si>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</si>
  <si>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</si>
  <si>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</si>
  <si>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</si>
  <si>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</si>
  <si>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</si>
  <si>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</si>
  <si>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</si>
  <si>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</si>
  <si>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</si>
  <si>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</si>
  <si>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</si>
  <si>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</si>
  <si>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</si>
  <si>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</si>
  <si>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</si>
  <si>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</si>
  <si>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</si>
  <si>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</si>
  <si>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</si>
  <si>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</si>
  <si>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</si>
  <si>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</si>
  <si>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</si>
  <si>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</si>
  <si>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</si>
  <si>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</si>
  <si>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</si>
  <si>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</si>
  <si>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</si>
  <si>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</si>
  <si>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</si>
  <si>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</si>
  <si>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</si>
  <si>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</si>
  <si>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</si>
  <si>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</si>
  <si>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</si>
  <si>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</si>
  <si>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</si>
  <si>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</si>
  <si>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</si>
  <si>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</si>
  <si>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</si>
  <si>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</si>
  <si>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</si>
  <si>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</si>
  <si>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</si>
  <si>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</si>
  <si>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</si>
  <si>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</si>
  <si>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</si>
  <si>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</si>
  <si>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</si>
  <si>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中山は朝日中山に統合されました。</t>
    <rPh sb="0" eb="2">
      <t>ナカヤマ</t>
    </rPh>
    <rPh sb="5" eb="7">
      <t>ナカヤマ</t>
    </rPh>
    <rPh sb="8" eb="10">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</si>
  <si>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</si>
  <si>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</si>
  <si>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</si>
  <si>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</si>
  <si>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</si>
  <si>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</si>
  <si>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</si>
  <si>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</si>
  <si>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</si>
  <si>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</si>
  <si>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</si>
  <si>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</si>
  <si>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</si>
  <si>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</si>
  <si>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</si>
  <si>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</si>
  <si>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</si>
  <si>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</si>
  <si>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</si>
  <si>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</si>
  <si>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</si>
  <si>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</si>
  <si>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</si>
  <si>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</si>
  <si>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</si>
  <si>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</si>
  <si>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</si>
  <si>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</si>
  <si>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</si>
  <si>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</si>
  <si>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</si>
  <si>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</si>
  <si>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</si>
  <si>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</si>
  <si>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</si>
  <si>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</si>
  <si>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</si>
  <si>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</si>
  <si>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</si>
  <si>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</si>
  <si>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</si>
  <si>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</si>
  <si>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</si>
  <si>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</si>
  <si>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</si>
  <si>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</si>
  <si>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</si>
  <si>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</si>
  <si>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</si>
  <si>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</si>
  <si>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</si>
  <si>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</si>
  <si>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</si>
  <si>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</si>
  <si>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</si>
  <si>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</si>
  <si>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</si>
  <si>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</si>
  <si>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</si>
  <si>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</si>
  <si>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</si>
  <si>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</si>
  <si>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</si>
  <si>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</si>
  <si>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</si>
  <si>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</si>
  <si>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</si>
  <si>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</si>
  <si>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</si>
  <si>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</si>
  <si>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</si>
  <si>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</si>
  <si>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</si>
  <si>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</si>
  <si>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</si>
  <si>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</si>
  <si>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</si>
  <si>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</si>
  <si>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</si>
  <si>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</si>
  <si>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</si>
  <si>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</si>
  <si>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</si>
  <si>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読売新聞岩沼店2,700枚には、450枚日本経済新聞が含まれます。</t>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</si>
  <si>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</si>
  <si>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</si>
  <si>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</si>
  <si>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</si>
  <si>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</si>
  <si>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</si>
  <si>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</si>
  <si>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</si>
  <si>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</si>
  <si>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</si>
  <si>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</si>
  <si>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</si>
  <si>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</si>
  <si>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</si>
  <si>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</si>
  <si>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</si>
  <si>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</si>
  <si>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</si>
  <si>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</si>
  <si>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</si>
  <si>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青泉宮</t>
    <rPh sb="0" eb="1">
      <t>アオ</t>
    </rPh>
    <rPh sb="1" eb="2">
      <t>イズミ</t>
    </rPh>
    <rPh sb="2" eb="3">
      <t>ミヤ</t>
    </rPh>
    <phoneticPr fontId="3"/>
  </si>
  <si>
    <t>泉ヶ丘大富</t>
    <rPh sb="0" eb="1">
      <t>イズミ</t>
    </rPh>
    <rPh sb="2" eb="3">
      <t>オカ</t>
    </rPh>
    <rPh sb="3" eb="4">
      <t>オオ</t>
    </rPh>
    <rPh sb="4" eb="5">
      <t>トミ</t>
    </rPh>
    <phoneticPr fontId="3"/>
  </si>
  <si>
    <t>南仙台</t>
    <rPh sb="0" eb="3">
      <t>ミナミセンダイ</t>
    </rPh>
    <phoneticPr fontId="3"/>
  </si>
  <si>
    <t>東中田</t>
    <rPh sb="0" eb="1">
      <t>ヒガシ</t>
    </rPh>
    <rPh sb="1" eb="3">
      <t>ナカタ</t>
    </rPh>
    <phoneticPr fontId="3"/>
  </si>
  <si>
    <t>中田廃店(南仙台・東中田に分割、統合)</t>
    <phoneticPr fontId="3"/>
  </si>
  <si>
    <t>※旧旭ヶ丘・東仙台が統合になり、仙台北部になりました</t>
    <rPh sb="1" eb="2">
      <t>キュウ</t>
    </rPh>
    <rPh sb="2" eb="5">
      <t>アサヒガオカ</t>
    </rPh>
    <rPh sb="6" eb="9">
      <t>ヒガシセンダイ</t>
    </rPh>
    <rPh sb="10" eb="12">
      <t>トウゴウ</t>
    </rPh>
    <rPh sb="16" eb="18">
      <t>センダイ</t>
    </rPh>
    <rPh sb="18" eb="20">
      <t>ホクブ</t>
    </rPh>
    <phoneticPr fontId="3"/>
  </si>
  <si>
    <t>宮泉青</t>
    <rPh sb="0" eb="1">
      <t>ミヤ</t>
    </rPh>
    <rPh sb="2" eb="3">
      <t>アオ</t>
    </rPh>
    <phoneticPr fontId="3"/>
  </si>
  <si>
    <t>仙台北部</t>
    <rPh sb="0" eb="2">
      <t>センダイ</t>
    </rPh>
    <rPh sb="2" eb="4">
      <t>ホクブ</t>
    </rPh>
    <phoneticPr fontId="3"/>
  </si>
  <si>
    <t>大河原</t>
    <phoneticPr fontId="3"/>
  </si>
  <si>
    <t>中新田伊藤</t>
    <phoneticPr fontId="3"/>
  </si>
  <si>
    <t>中新田森</t>
    <phoneticPr fontId="3"/>
  </si>
  <si>
    <t>南仙台</t>
    <rPh sb="0" eb="1">
      <t>ミナミ</t>
    </rPh>
    <rPh sb="1" eb="3">
      <t>センダイ</t>
    </rPh>
    <phoneticPr fontId="3"/>
  </si>
  <si>
    <t>泉東部 550、泉西部 560、泉北部 500</t>
    <phoneticPr fontId="3"/>
  </si>
  <si>
    <t>災害等における折込取扱いの免責について</t>
    <rPh sb="2" eb="3">
      <t>トウ</t>
    </rPh>
    <rPh sb="9" eb="11">
      <t>トリアツカ</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</si>
  <si>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</si>
  <si>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</si>
  <si>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</si>
  <si>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した場合にも同様の事態が考えられます。</t>
    <rPh sb="2" eb="4">
      <t>バアイ</t>
    </rPh>
    <rPh sb="6" eb="8">
      <t>ドウヨウ</t>
    </rPh>
    <rPh sb="9" eb="11">
      <t>ジタイ</t>
    </rPh>
    <rPh sb="12" eb="13">
      <t>カンガ</t>
    </rPh>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</si>
  <si>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</si>
  <si>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適用となる災害等</t>
    <rPh sb="0" eb="2">
      <t>テキヨウ</t>
    </rPh>
    <rPh sb="5" eb="7">
      <t>サイガイ</t>
    </rPh>
    <rPh sb="7" eb="8">
      <t>トウ</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</si>
  <si>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</si>
  <si>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</si>
  <si>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</si>
  <si>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</si>
  <si>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</si>
  <si>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</si>
  <si>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</si>
  <si>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・ライフラインや通信網の遮断</t>
    <rPh sb="8" eb="10">
      <t>ツウシン</t>
    </rPh>
    <rPh sb="10" eb="11">
      <t>モウ</t>
    </rPh>
    <phoneticPr fontId="3"/>
  </si>
  <si>
    <t>・噴火、山林火災</t>
    <phoneticPr fontId="3"/>
  </si>
  <si>
    <t>・新型インフルエンザなどの感染症の発生</t>
    <rPh sb="1" eb="3">
      <t>シンガタ</t>
    </rPh>
    <rPh sb="13" eb="16">
      <t>カンセンショウ</t>
    </rPh>
    <rPh sb="17" eb="19">
      <t>ハッセイ</t>
    </rPh>
    <phoneticPr fontId="3"/>
  </si>
  <si>
    <t>・土砂崩れ</t>
    <phoneticPr fontId="3"/>
  </si>
  <si>
    <t>・その他不測の事態</t>
    <rPh sb="3" eb="4">
      <t>タ</t>
    </rPh>
    <rPh sb="4" eb="6">
      <t>フソク</t>
    </rPh>
    <rPh sb="7" eb="9">
      <t>ジタイ</t>
    </rPh>
    <phoneticPr fontId="3"/>
  </si>
  <si>
    <t>《災害等における折込取扱いの免責》について</t>
    <rPh sb="3" eb="4">
      <t>トウ</t>
    </rPh>
    <phoneticPr fontId="3"/>
  </si>
  <si>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</si>
  <si>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</si>
  <si>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太</t>
    <rPh sb="0" eb="1">
      <t>タ</t>
    </rPh>
    <phoneticPr fontId="3"/>
  </si>
  <si>
    <t>※　朝日新聞名取店2,150枚には550枚日本経済新聞が含まれております。</t>
    <phoneticPr fontId="3"/>
  </si>
  <si>
    <t>丸森金山は丸森に統合されました。</t>
    <rPh sb="0" eb="2">
      <t>マルモリ</t>
    </rPh>
    <rPh sb="2" eb="4">
      <t>カナヤマ</t>
    </rPh>
    <rPh sb="5" eb="7">
      <t>マルモリ</t>
    </rPh>
    <rPh sb="8" eb="10">
      <t>トウゴウ</t>
    </rPh>
    <phoneticPr fontId="3"/>
  </si>
  <si>
    <t>複</t>
    <rPh sb="0" eb="1">
      <t>フク</t>
    </rPh>
    <phoneticPr fontId="3"/>
  </si>
  <si>
    <t>(仙台西は廃店となり1仙台中央に統合されました）</t>
    <rPh sb="1" eb="3">
      <t>センダイ</t>
    </rPh>
    <rPh sb="3" eb="4">
      <t>ニシ</t>
    </rPh>
    <rPh sb="11" eb="13">
      <t>センダイ</t>
    </rPh>
    <rPh sb="13" eb="15">
      <t>チュウオウ</t>
    </rPh>
    <phoneticPr fontId="3"/>
  </si>
  <si>
    <t>登米東和</t>
    <rPh sb="0" eb="2">
      <t>トメ</t>
    </rPh>
    <rPh sb="2" eb="4">
      <t>トウワ</t>
    </rPh>
    <phoneticPr fontId="3"/>
  </si>
  <si>
    <t>（東和は登米東和に統合されました）</t>
  </si>
  <si>
    <t>（米谷は登米東和に統合されました）</t>
  </si>
  <si>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</si>
  <si>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2020年</t>
    <rPh sb="4" eb="5">
      <t>ネン</t>
    </rPh>
    <phoneticPr fontId="3"/>
  </si>
  <si>
    <t>広告主名</t>
    <rPh sb="0" eb="2">
      <t>コウコク</t>
    </rPh>
    <rPh sb="2" eb="3">
      <t>ヌシ</t>
    </rPh>
    <rPh sb="3" eb="4">
      <t>メイ</t>
    </rPh>
    <phoneticPr fontId="3"/>
  </si>
  <si>
    <t>代理店名</t>
    <rPh sb="0" eb="2">
      <t>ダイリ</t>
    </rPh>
    <rPh sb="2" eb="3">
      <t>テン</t>
    </rPh>
    <rPh sb="3" eb="4">
      <t>メイ</t>
    </rPh>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</si>
  <si>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</si>
  <si>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</si>
  <si>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</si>
  <si>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2/1改定</t>
    <rPh sb="3" eb="5">
      <t>カイテイ</t>
    </rPh>
    <phoneticPr fontId="3"/>
  </si>
  <si>
    <t>印刷所</t>
    <rPh sb="0" eb="2">
      <t>インサツ</t>
    </rPh>
    <rPh sb="2" eb="3">
      <t>ショ</t>
    </rPh>
    <phoneticPr fontId="3"/>
  </si>
  <si>
    <t>ＭＤＳ</t>
    <phoneticPr fontId="3"/>
  </si>
  <si>
    <t>ＴＥＬ</t>
    <phoneticPr fontId="3"/>
  </si>
  <si>
    <t>ＦＡＸ</t>
    <phoneticPr fontId="3"/>
  </si>
  <si>
    <t>納品日</t>
    <rPh sb="0" eb="2">
      <t>ノウヒン</t>
    </rPh>
    <rPh sb="2" eb="3">
      <t>ビ</t>
    </rPh>
    <phoneticPr fontId="3"/>
  </si>
  <si>
    <t>地区</t>
    <rPh sb="0" eb="2">
      <t>チク</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</si>
  <si>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</si>
  <si>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</si>
  <si>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</si>
  <si>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</si>
  <si>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</si>
  <si>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</si>
  <si>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</si>
  <si>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渡波</t>
    <rPh sb="0" eb="1">
      <t>ワタ</t>
    </rPh>
    <rPh sb="1" eb="2">
      <t>ナミ</t>
    </rPh>
    <phoneticPr fontId="3"/>
  </si>
  <si>
    <t>石巻市</t>
    <rPh sb="0" eb="3">
      <t>イシノマキシ</t>
    </rPh>
    <phoneticPr fontId="3"/>
  </si>
  <si>
    <t>鹿又</t>
    <rPh sb="0" eb="2">
      <t>カノマタ</t>
    </rPh>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</si>
  <si>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</si>
  <si>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</si>
  <si>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57"/>
  </si>
  <si>
    <t>岩出山北部</t>
    <rPh sb="1" eb="2">
      <t>デ</t>
    </rPh>
    <rPh sb="3" eb="5">
      <t>ホクブ</t>
    </rPh>
    <phoneticPr fontId="3"/>
  </si>
  <si>
    <t>（高森店は高森寺岡に統合されました）</t>
    <rPh sb="1" eb="3">
      <t>タカモリ</t>
    </rPh>
    <rPh sb="3" eb="4">
      <t>テン</t>
    </rPh>
    <rPh sb="5" eb="7">
      <t>タカモリ</t>
    </rPh>
    <rPh sb="7" eb="9">
      <t>テラオカ</t>
    </rPh>
    <rPh sb="10" eb="12">
      <t>トウゴウ</t>
    </rPh>
    <phoneticPr fontId="3"/>
  </si>
  <si>
    <t>高森寺岡</t>
    <rPh sb="0" eb="2">
      <t>タカモリ</t>
    </rPh>
    <rPh sb="2" eb="4">
      <t>テラオカ</t>
    </rPh>
    <phoneticPr fontId="2"/>
  </si>
  <si>
    <t>高森寺岡</t>
    <rPh sb="0" eb="2">
      <t>タカモリ</t>
    </rPh>
    <rPh sb="2" eb="4">
      <t>テラオカ</t>
    </rPh>
    <phoneticPr fontId="3"/>
  </si>
  <si>
    <t>複</t>
    <rPh sb="0" eb="1">
      <t>フク</t>
    </rPh>
    <phoneticPr fontId="2"/>
  </si>
  <si>
    <t>（高森は高森寺岡に統合されました）</t>
    <rPh sb="1" eb="3">
      <t>タカモリ</t>
    </rPh>
    <rPh sb="4" eb="6">
      <t>タカモリ</t>
    </rPh>
    <rPh sb="6" eb="8">
      <t>テラオカ</t>
    </rPh>
    <rPh sb="9" eb="11">
      <t>トウゴウ</t>
    </rPh>
    <phoneticPr fontId="2"/>
  </si>
  <si>
    <t>高森寺岡</t>
    <rPh sb="0" eb="4">
      <t>タカモリテラオカ</t>
    </rPh>
    <phoneticPr fontId="2"/>
  </si>
  <si>
    <t>吉成</t>
    <rPh sb="0" eb="2">
      <t>ヨシナリ</t>
    </rPh>
    <phoneticPr fontId="3"/>
  </si>
  <si>
    <t>複</t>
    <rPh sb="0" eb="1">
      <t>フク</t>
    </rPh>
    <phoneticPr fontId="3"/>
  </si>
  <si>
    <t>※　読売新聞亘理・山元店内訳（亘理地区1,200枚、山下地区450枚）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</si>
  <si>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（吉成はNo.38へ移動しました）</t>
    <rPh sb="1" eb="3">
      <t>ヨシナリ</t>
    </rPh>
    <rPh sb="10" eb="12">
      <t>イドウ</t>
    </rPh>
    <phoneticPr fontId="3"/>
  </si>
  <si>
    <t>（吉成はNo.38へ移動しました）</t>
    <rPh sb="1" eb="3">
      <t>ヨシナリ</t>
    </rPh>
    <rPh sb="10" eb="12">
      <t>イドウ</t>
    </rPh>
    <phoneticPr fontId="2"/>
  </si>
  <si>
    <t>※　読売新聞多賀城店3,000枚には、400枚日本経済新聞が含まれております。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</si>
  <si>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読売新聞塩釜店2,500枚には300枚、利府店800枚には200枚日本経済新聞が含まれております。</t>
    <phoneticPr fontId="3"/>
  </si>
  <si>
    <t>災害等にあたり、各関係各社は全力を傾注して新聞及び折込広告を読者へお届けできるよう</t>
    <phoneticPr fontId="3"/>
  </si>
  <si>
    <t xml:space="preserve">  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</si>
  <si>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</si>
  <si>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</si>
  <si>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</si>
  <si>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</si>
  <si>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仙台あおば（旧八幡）</t>
    <rPh sb="0" eb="2">
      <t>センダイ</t>
    </rPh>
    <rPh sb="6" eb="7">
      <t>キュウ</t>
    </rPh>
    <rPh sb="7" eb="9">
      <t>ハチマン</t>
    </rPh>
    <phoneticPr fontId="3"/>
  </si>
  <si>
    <t>（仙台あおば泉南部に分割統合）</t>
    <rPh sb="1" eb="3">
      <t>センダイ</t>
    </rPh>
    <rPh sb="6" eb="7">
      <t>イズミ</t>
    </rPh>
    <rPh sb="7" eb="9">
      <t>ナンブ</t>
    </rPh>
    <rPh sb="10" eb="12">
      <t>ブンカツ</t>
    </rPh>
    <rPh sb="12" eb="14">
      <t>トウゴウ</t>
    </rPh>
    <phoneticPr fontId="3"/>
  </si>
  <si>
    <t>北仙台（廃店）</t>
    <rPh sb="0" eb="3">
      <t>キタセンダイ</t>
    </rPh>
    <rPh sb="4" eb="6">
      <t>ハイテン</t>
    </rPh>
    <phoneticPr fontId="3"/>
  </si>
  <si>
    <t>鶴ヶ谷（廃店）</t>
    <rPh sb="0" eb="1">
      <t>ツル</t>
    </rPh>
    <rPh sb="2" eb="3">
      <t>タニ</t>
    </rPh>
    <rPh sb="4" eb="6">
      <t>ハイテン</t>
    </rPh>
    <phoneticPr fontId="3"/>
  </si>
  <si>
    <t>（河北幸町・旭ヶ丘・鶴ケ谷・東仙台・燕沢に分割統合）</t>
    <rPh sb="1" eb="3">
      <t>カホク</t>
    </rPh>
    <rPh sb="3" eb="5">
      <t>サイワイチョウ</t>
    </rPh>
    <rPh sb="6" eb="9">
      <t>アサヒガオカ</t>
    </rPh>
    <rPh sb="10" eb="13">
      <t>ツルガヤ</t>
    </rPh>
    <rPh sb="14" eb="15">
      <t>ヒガシ</t>
    </rPh>
    <rPh sb="15" eb="17">
      <t>センダイ</t>
    </rPh>
    <rPh sb="18" eb="20">
      <t>ツバメサワ</t>
    </rPh>
    <rPh sb="21" eb="23">
      <t>ブンカツ</t>
    </rPh>
    <rPh sb="23" eb="25">
      <t>トウゴウ</t>
    </rPh>
    <phoneticPr fontId="3"/>
  </si>
  <si>
    <t>※1</t>
    <phoneticPr fontId="3"/>
  </si>
  <si>
    <t>鶴ヶ谷は河北各店に統合されました。</t>
    <rPh sb="0" eb="3">
      <t>ツルガヤ</t>
    </rPh>
    <rPh sb="4" eb="6">
      <t>カホク</t>
    </rPh>
    <rPh sb="6" eb="8">
      <t>カクテン</t>
    </rPh>
    <rPh sb="9" eb="11">
      <t>トウゴウ</t>
    </rPh>
    <phoneticPr fontId="3"/>
  </si>
  <si>
    <t>北仙台は朝日泉南部・仙台あおばに統合されました。</t>
    <rPh sb="0" eb="3">
      <t>キタセンダイ</t>
    </rPh>
    <rPh sb="6" eb="7">
      <t>イズミ</t>
    </rPh>
    <rPh sb="7" eb="9">
      <t>ナンブ</t>
    </rPh>
    <rPh sb="10" eb="12">
      <t>センダイ</t>
    </rPh>
    <rPh sb="16" eb="18">
      <t>トウゴウ</t>
    </rPh>
    <phoneticPr fontId="3"/>
  </si>
  <si>
    <t>2020年9月1日（火）折込分より</t>
  </si>
  <si>
    <t>【区域移管】</t>
  </si>
  <si>
    <t>仙台市　河北新報　岩切店　　　　5,500枚　⇒　3,650枚（－1,850枚）</t>
  </si>
  <si>
    <t>仙台市　河北新報　泉松陵店　　　3,950枚　⇒　4,050枚（  ＋100枚）</t>
  </si>
  <si>
    <t>宮城郡　河北新報　利府青葉台店　3,150枚　⇒　4,250枚（＋1,100枚）</t>
  </si>
  <si>
    <t>宮城郡　河北新報　利府店　　　　1,750枚　⇒　1,950枚（  ＋200枚）</t>
  </si>
  <si>
    <t>仙台市　読売新聞　中野栄店　　　1,750枚　⇒　2,050枚（  ＋300枚）</t>
  </si>
  <si>
    <t>宮城郡　読売新聞　利府店　　　　　800枚　⇒　 850枚（   ＋50枚）</t>
  </si>
  <si>
    <t>多賀城市読売新聞　多賀城店　　　3,000枚　⇒　3,100枚（  ＋100枚）</t>
  </si>
  <si>
    <t>※河北新報岩切（合売店）管内の読売新聞(450枚)は読売新聞3店に移管されます。</t>
  </si>
  <si>
    <t>【統廃合】</t>
  </si>
  <si>
    <t>仙台市　朝日新聞　鶴ケ谷店　　1,950枚　⇒　　　0枚（－1,950枚）</t>
  </si>
  <si>
    <t>仙台市　河北新報　鶴ケ谷店　　5,550枚　⇒　6,150枚（  ＋600枚）</t>
  </si>
  <si>
    <t>【実施日】</t>
    <phoneticPr fontId="3"/>
  </si>
  <si>
    <t>仙台市　河北新報　東仙台店　　4,700枚　⇒　5,100枚（  ＋400枚）</t>
  </si>
  <si>
    <t>仙台市　河北新報　燕沢店　　　1,900枚　⇒　2,250枚（  ＋350枚）</t>
  </si>
  <si>
    <t>仙台市　河北新報　幸町店　　　5,200枚　⇒　5,700枚（  ＋500枚）</t>
  </si>
  <si>
    <t>仙台市　河北新報　旭ヶ丘店　　5,950枚　⇒　6,050枚（  ＋100枚）</t>
  </si>
  <si>
    <t>仙台市　朝日新聞　仙台東店　4,600枚　⇒　3,750枚（　－850枚）</t>
  </si>
  <si>
    <t>仙台市　朝日新聞　中央店　　2,600枚　⇒　3,450枚（　＋850枚）</t>
  </si>
  <si>
    <t>仙台市　朝日新聞　北仙台店　2,950枚　⇒　    0枚（－2,950枚）</t>
  </si>
  <si>
    <t>仙台市　朝日新聞　八幡店　　1,400枚　⇒　3,400枚（＋2,000枚）</t>
  </si>
  <si>
    <t>※上記八幡店は「仙台あおば店」に店名が変更になります。</t>
  </si>
  <si>
    <t>仙台市　朝日新聞　泉南部店　3,250枚　⇒　4,200枚（　＋950枚）</t>
  </si>
  <si>
    <t>宮城河北会・宮城県朝日会・宮城県読売会</t>
    <rPh sb="0" eb="2">
      <t>ミヤギ</t>
    </rPh>
    <rPh sb="2" eb="4">
      <t>カホク</t>
    </rPh>
    <rPh sb="4" eb="5">
      <t>カイ</t>
    </rPh>
    <rPh sb="6" eb="9">
      <t>ミヤギケン</t>
    </rPh>
    <rPh sb="9" eb="11">
      <t>アサヒ</t>
    </rPh>
    <rPh sb="11" eb="12">
      <t>カイ</t>
    </rPh>
    <rPh sb="13" eb="16">
      <t>ミヤギケン</t>
    </rPh>
    <rPh sb="16" eb="18">
      <t>ヨミウリ</t>
    </rPh>
    <rPh sb="18" eb="19">
      <t>カイ</t>
    </rPh>
    <phoneticPr fontId="3"/>
  </si>
  <si>
    <t>宮城県毎日会・宮城県日経会・宮城県産経会</t>
    <rPh sb="0" eb="3">
      <t>ミヤギケン</t>
    </rPh>
    <rPh sb="3" eb="5">
      <t>マイニチ</t>
    </rPh>
    <rPh sb="5" eb="6">
      <t>カイ</t>
    </rPh>
    <rPh sb="7" eb="10">
      <t>ミヤギケン</t>
    </rPh>
    <rPh sb="10" eb="12">
      <t>ニッケイ</t>
    </rPh>
    <rPh sb="12" eb="13">
      <t>カイ</t>
    </rPh>
    <rPh sb="14" eb="17">
      <t>ミヤギケン</t>
    </rPh>
    <rPh sb="17" eb="19">
      <t>サンケイ</t>
    </rPh>
    <rPh sb="19" eb="20">
      <t>カイ</t>
    </rPh>
    <phoneticPr fontId="3"/>
  </si>
  <si>
    <t>[部数資料提供]</t>
    <rPh sb="1" eb="3">
      <t>ブスウ</t>
    </rPh>
    <rPh sb="3" eb="5">
      <t>シリョウ</t>
    </rPh>
    <rPh sb="5" eb="7">
      <t>テイキョウ</t>
    </rPh>
    <phoneticPr fontId="3"/>
  </si>
  <si>
    <t>2020年10月1日（木）折込分より</t>
    <rPh sb="11" eb="12">
      <t>モク</t>
    </rPh>
    <phoneticPr fontId="3"/>
  </si>
  <si>
    <t>三陸新報　19,170⇒18,820（-350）</t>
    <rPh sb="0" eb="2">
      <t>サンリク</t>
    </rPh>
    <rPh sb="2" eb="4">
      <t>シンポウ</t>
    </rPh>
    <phoneticPr fontId="3"/>
  </si>
  <si>
    <t xml:space="preserve">「
分割 」 河北 新報 古川 販売所 朝刊 折込 12,100 枚 8,200 枚（▲ 3,900 枚）
</t>
    <phoneticPr fontId="3"/>
  </si>
  <si>
    <t>「新設 」 河北 新報 古川 南 販売所 朝刊 折込 0 枚 3,900 枚（ 3,900 枚）</t>
    <phoneticPr fontId="3"/>
  </si>
  <si>
    <t>令和3年</t>
    <rPh sb="0" eb="2">
      <t>レイワ</t>
    </rPh>
    <rPh sb="3" eb="4">
      <t>ネン</t>
    </rPh>
    <phoneticPr fontId="3"/>
  </si>
  <si>
    <t>【実施日】</t>
  </si>
  <si>
    <t>2021年1月1日（金）折込分より</t>
    <rPh sb="10" eb="11">
      <t>キン</t>
    </rPh>
    <phoneticPr fontId="3"/>
  </si>
  <si>
    <t>※9/1に廃店した朝日鶴ケ谷分の1/1折込分から銘柄指定ができなくなります。</t>
    <rPh sb="5" eb="7">
      <t>ハイテン</t>
    </rPh>
    <rPh sb="9" eb="11">
      <t>アサヒ</t>
    </rPh>
    <rPh sb="11" eb="14">
      <t>ツルガヤ</t>
    </rPh>
    <rPh sb="14" eb="15">
      <t>ブン</t>
    </rPh>
    <rPh sb="19" eb="21">
      <t>オリコミ</t>
    </rPh>
    <rPh sb="21" eb="22">
      <t>ブン</t>
    </rPh>
    <rPh sb="24" eb="26">
      <t>メイガラ</t>
    </rPh>
    <rPh sb="26" eb="28">
      <t>シテイ</t>
    </rPh>
    <phoneticPr fontId="3"/>
  </si>
  <si>
    <r>
      <rPr>
        <b/>
        <sz val="8"/>
        <rFont val="ＭＳ Ｐゴシック"/>
        <family val="3"/>
        <charset val="128"/>
      </rPr>
      <t>※</t>
    </r>
    <r>
      <rPr>
        <b/>
        <sz val="8"/>
        <rFont val="Calibri"/>
        <family val="2"/>
      </rPr>
      <t>1</t>
    </r>
    <r>
      <rPr>
        <b/>
        <sz val="8"/>
        <rFont val="ＭＳ Ｐゴシック"/>
        <family val="3"/>
        <charset val="128"/>
      </rPr>
      <t>　朝日新聞中央販売店は</t>
    </r>
    <r>
      <rPr>
        <b/>
        <sz val="8"/>
        <rFont val="Calibri"/>
        <family val="2"/>
      </rPr>
      <t>9/1</t>
    </r>
    <r>
      <rPr>
        <b/>
        <sz val="8"/>
        <rFont val="ＭＳ Ｐゴシック"/>
        <family val="3"/>
        <charset val="128"/>
      </rPr>
      <t>折込分から、配達区域変更のに伴い、地区指定が所定の指定</t>
    </r>
    <r>
      <rPr>
        <b/>
        <sz val="8"/>
        <rFont val="Calibri"/>
        <family val="2"/>
      </rPr>
      <t>7</t>
    </r>
    <r>
      <rPr>
        <b/>
        <sz val="8"/>
        <rFont val="ＭＳ Ｐゴシック"/>
        <family val="3"/>
        <charset val="128"/>
      </rPr>
      <t>ブロックのみになります。詳細は営業にお問い合わせください。</t>
    </r>
    <rPh sb="3" eb="5">
      <t>アサヒ</t>
    </rPh>
    <rPh sb="5" eb="7">
      <t>シンブン</t>
    </rPh>
    <rPh sb="9" eb="12">
      <t>ハンバイテン</t>
    </rPh>
    <phoneticPr fontId="3"/>
  </si>
  <si>
    <t>2021年2月1日（金）折込分より</t>
    <rPh sb="10" eb="11">
      <t>キン</t>
    </rPh>
    <phoneticPr fontId="3"/>
  </si>
  <si>
    <t>仙台市　朝日新聞　仙台東店　　　　3,750枚　⇒　3,500枚（－250枚）</t>
  </si>
  <si>
    <t>仙台市　日経新聞　仙台東店　　　　3,100枚　⇒　2,850枚（－250枚）</t>
  </si>
  <si>
    <t>仙台市　河北新報　東仙台店　　　　5,000枚　⇒　5,500枚（＋500枚）</t>
  </si>
  <si>
    <t>※  毎日新聞南小泉店2,070枚には1,050枚産経新聞が含まれています。</t>
    <rPh sb="3" eb="5">
      <t>マイニチ</t>
    </rPh>
    <rPh sb="5" eb="7">
      <t>シンブン</t>
    </rPh>
    <rPh sb="7" eb="8">
      <t>ミナミ</t>
    </rPh>
    <rPh sb="8" eb="10">
      <t>コイズミ</t>
    </rPh>
    <rPh sb="10" eb="11">
      <t>ミセ</t>
    </rPh>
    <rPh sb="16" eb="17">
      <t>マイ</t>
    </rPh>
    <rPh sb="24" eb="25">
      <t>マイ</t>
    </rPh>
    <rPh sb="25" eb="27">
      <t>サンケイ</t>
    </rPh>
    <rPh sb="27" eb="29">
      <t>シンブン</t>
    </rPh>
    <rPh sb="30" eb="31">
      <t>フク</t>
    </rPh>
    <phoneticPr fontId="3"/>
  </si>
  <si>
    <t>※  読売新聞中野栄店2,050枚には150枚日本経済新聞が含まれています。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</si>
  <si>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ゆりが丘 150、中山 370</t>
    <phoneticPr fontId="3"/>
  </si>
  <si>
    <t>泉南部 1050、</t>
    <rPh sb="0" eb="1">
      <t>イズミ</t>
    </rPh>
    <rPh sb="1" eb="3">
      <t>ナンブ</t>
    </rPh>
    <phoneticPr fontId="3"/>
  </si>
  <si>
    <t>長町 1250、八木山 450、泉中央  750</t>
    <phoneticPr fontId="3"/>
  </si>
  <si>
    <t>朝日吉成 200、朝日仙台あおば（旧八幡）750</t>
    <rPh sb="0" eb="2">
      <t>アサヒ</t>
    </rPh>
    <rPh sb="2" eb="4">
      <t>ヨシナリ</t>
    </rPh>
    <rPh sb="9" eb="11">
      <t>アサヒ</t>
    </rPh>
    <rPh sb="11" eb="13">
      <t>センダイ</t>
    </rPh>
    <rPh sb="17" eb="18">
      <t>キュウ</t>
    </rPh>
    <rPh sb="18" eb="20">
      <t>ハチマン</t>
    </rPh>
    <phoneticPr fontId="3"/>
  </si>
  <si>
    <t>※　河北新報白石店内訳（白石市内9,850枚、蔵王町2,850枚、七ケ宿町400枚）</t>
    <rPh sb="4" eb="6">
      <t>シンポウ</t>
    </rPh>
    <rPh sb="8" eb="9">
      <t>テン</t>
    </rPh>
    <rPh sb="12" eb="16">
      <t>シロイシシナイ</t>
    </rPh>
    <rPh sb="21" eb="22">
      <t>マイ</t>
    </rPh>
    <rPh sb="36" eb="37">
      <t>マチ</t>
    </rPh>
    <phoneticPr fontId="3"/>
  </si>
  <si>
    <t>旧松山町</t>
    <rPh sb="0" eb="1">
      <t>キュウ</t>
    </rPh>
    <rPh sb="1" eb="3">
      <t>マツヤマ</t>
    </rPh>
    <rPh sb="3" eb="4">
      <t>マチ</t>
    </rPh>
    <phoneticPr fontId="3"/>
  </si>
  <si>
    <t>古川南※</t>
    <rPh sb="0" eb="2">
      <t>フルカワ</t>
    </rPh>
    <rPh sb="2" eb="3">
      <t>ミナミ</t>
    </rPh>
    <phoneticPr fontId="3"/>
  </si>
  <si>
    <t xml:space="preserve">古川 </t>
    <phoneticPr fontId="3"/>
  </si>
  <si>
    <t>（注）河北涌谷販売店は、平成30年6月以降の折込料金について大幅で急な改訂をしました。</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</si>
  <si>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河北新報中新田伊藤店内訳(旧中新田町1,250枚､色麻町1,500枚､西古川850枚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</si>
  <si>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河北新報中新田森店内訳(旧中新田町内1,850枚､旧小野田町内1,550枚)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</si>
  <si>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　河北新報三本木・松山店は河北新報古川南店に統合されました。</t>
    <rPh sb="2" eb="6">
      <t>カホクシンポウ</t>
    </rPh>
    <rPh sb="6" eb="9">
      <t>サンホンキ</t>
    </rPh>
    <rPh sb="10" eb="12">
      <t>マツヤマ</t>
    </rPh>
    <rPh sb="12" eb="13">
      <t>テン</t>
    </rPh>
    <rPh sb="14" eb="18">
      <t>カホクシンポウ</t>
    </rPh>
    <rPh sb="18" eb="22">
      <t>フルカワミナミテン</t>
    </rPh>
    <rPh sb="23" eb="25">
      <t>トウゴウ</t>
    </rPh>
    <phoneticPr fontId="3"/>
  </si>
  <si>
    <t>℡０２２－２３６－６７６３</t>
  </si>
  <si>
    <t>※　河北新報古川南店内訳（旧古川市3,800枚、旧三本木町2,150枚、旧松山町1,350枚）</t>
    <rPh sb="4" eb="6">
      <t>シンポウ</t>
    </rPh>
    <rPh sb="6" eb="8">
      <t>フルカワ</t>
    </rPh>
    <rPh sb="8" eb="9">
      <t>ミナミ</t>
    </rPh>
    <rPh sb="9" eb="10">
      <t>テン</t>
    </rPh>
    <rPh sb="13" eb="14">
      <t>キュウ</t>
    </rPh>
    <rPh sb="14" eb="16">
      <t>フルカワ</t>
    </rPh>
    <rPh sb="16" eb="17">
      <t>シ</t>
    </rPh>
    <rPh sb="22" eb="23">
      <t>マイ</t>
    </rPh>
    <rPh sb="24" eb="25">
      <t>キュウ</t>
    </rPh>
    <rPh sb="25" eb="28">
      <t>サンボンキ</t>
    </rPh>
    <rPh sb="28" eb="29">
      <t>マチ</t>
    </rPh>
    <rPh sb="36" eb="37">
      <t>キュウ</t>
    </rPh>
    <rPh sb="37" eb="39">
      <t>マツヤマ</t>
    </rPh>
    <rPh sb="39" eb="40">
      <t>マチ</t>
    </rPh>
    <phoneticPr fontId="2"/>
  </si>
  <si>
    <t>※　読売新聞石巻店　内訳（石巻地区1,500枚、旧河南町広渕地区100枚）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</si>
  <si>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　旧雄勝店は女川店と統合。　河北新報女川店　内訳（女川町1,350枚、旧雄勝町350枚）</t>
    <rPh sb="2" eb="3">
      <t>キュウ</t>
    </rPh>
    <rPh sb="3" eb="5">
      <t>オガツ</t>
    </rPh>
    <rPh sb="5" eb="6">
      <t>テン</t>
    </rPh>
    <rPh sb="7" eb="9">
      <t>オナガワ</t>
    </rPh>
    <rPh sb="9" eb="10">
      <t>テン</t>
    </rPh>
    <rPh sb="11" eb="13">
      <t>トウゴウ</t>
    </rPh>
    <phoneticPr fontId="3"/>
  </si>
  <si>
    <t>※　河北新報金成店内訳（沢辺地区1,550枚、有壁地区500枚）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</si>
  <si>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内訳（旧迫町1,200枚、旧中田町1,100枚、旧登米町1,100枚）</t>
    <rPh sb="2" eb="3">
      <t>カワ</t>
    </rPh>
    <rPh sb="3" eb="4">
      <t>キタ</t>
    </rPh>
    <rPh sb="4" eb="6">
      <t>シンポウ</t>
    </rPh>
    <rPh sb="6" eb="7">
      <t>ヒガシ</t>
    </rPh>
    <rPh sb="7" eb="9">
      <t>サヌマ</t>
    </rPh>
    <rPh sb="9" eb="10">
      <t>テン</t>
    </rPh>
    <rPh sb="11" eb="13">
      <t>ウチワケ</t>
    </rPh>
    <rPh sb="14" eb="15">
      <t>キュウ</t>
    </rPh>
    <rPh sb="15" eb="17">
      <t>ハサマチョウ</t>
    </rPh>
    <rPh sb="22" eb="23">
      <t>マイ</t>
    </rPh>
    <rPh sb="24" eb="25">
      <t>キュウ</t>
    </rPh>
    <rPh sb="25" eb="27">
      <t>ナカタ</t>
    </rPh>
    <rPh sb="27" eb="28">
      <t>マチ</t>
    </rPh>
    <rPh sb="33" eb="34">
      <t>マイ</t>
    </rPh>
    <rPh sb="35" eb="36">
      <t>キュウ</t>
    </rPh>
    <rPh sb="36" eb="38">
      <t>トメ</t>
    </rPh>
    <rPh sb="38" eb="39">
      <t>マチ</t>
    </rPh>
    <rPh sb="44" eb="45">
      <t>マイ</t>
    </rPh>
    <phoneticPr fontId="2"/>
  </si>
  <si>
    <t>K東仙台（朝）</t>
    <rPh sb="1" eb="2">
      <t>ヒガシ</t>
    </rPh>
    <rPh sb="2" eb="4">
      <t>センダイ</t>
    </rPh>
    <rPh sb="5" eb="6">
      <t>アサ</t>
    </rPh>
    <phoneticPr fontId="3"/>
  </si>
  <si>
    <t>K東仙台（日経）</t>
    <rPh sb="1" eb="2">
      <t>ヒガシ</t>
    </rPh>
    <rPh sb="2" eb="4">
      <t>センダイ</t>
    </rPh>
    <rPh sb="5" eb="7">
      <t>ニッケイ</t>
    </rPh>
    <phoneticPr fontId="3"/>
  </si>
  <si>
    <t>※　旧三本木町の毎日新聞は河北新報古川南が取り扱っております。</t>
    <rPh sb="2" eb="3">
      <t>キュウ</t>
    </rPh>
    <rPh sb="3" eb="4">
      <t>サン</t>
    </rPh>
    <rPh sb="4" eb="5">
      <t>ホン</t>
    </rPh>
    <rPh sb="5" eb="6">
      <t>キ</t>
    </rPh>
    <rPh sb="6" eb="7">
      <t>マチ</t>
    </rPh>
    <rPh sb="13" eb="15">
      <t>カホク</t>
    </rPh>
    <rPh sb="15" eb="17">
      <t>シンポウ</t>
    </rPh>
    <rPh sb="17" eb="20">
      <t>フルカワミナミ</t>
    </rPh>
    <rPh sb="21" eb="22">
      <t>ト</t>
    </rPh>
    <rPh sb="23" eb="24">
      <t>アツカ</t>
    </rPh>
    <phoneticPr fontId="3"/>
  </si>
  <si>
    <t>■統廃合販売店</t>
  </si>
  <si>
    <t>「統合」　河北新報　古川南販売所　3,800部　⇒　7,300部（+3,500部）</t>
  </si>
  <si>
    <t>　『大崎市』</t>
  </si>
  <si>
    <t>「廃店」　河北新報　三本木販売所　2,150部　⇒　　　0部（▲2,150部）</t>
  </si>
  <si>
    <t>「廃店」　河北新報　松山販売所　　1,350部　⇒　　　0部（▲1,350部）</t>
  </si>
  <si>
    <t>●各販売店定期部数改定</t>
    <rPh sb="1" eb="5">
      <t>カクハンバイテン</t>
    </rPh>
    <rPh sb="5" eb="11">
      <t>テイキブスウカイテイ</t>
    </rPh>
    <phoneticPr fontId="3"/>
  </si>
  <si>
    <t>■配達区域変更</t>
  </si>
  <si>
    <t>河北新報　泉中山販売所　　⇒　1,200部（▲250部）　</t>
  </si>
  <si>
    <t>河北新報　長命ヶ丘販売所　⇒　4,500部（+250部）</t>
  </si>
  <si>
    <t>　　(三陸新報内訳…気仙沼市内14,090、旧唐桑町1,710枚、旧本吉町　2,470枚、南三陸町550枚)</t>
    <phoneticPr fontId="3"/>
  </si>
  <si>
    <t>2021年5月1日（金）折込分より</t>
    <rPh sb="10" eb="11">
      <t>キン</t>
    </rPh>
    <phoneticPr fontId="3"/>
  </si>
  <si>
    <t>仙台市　日経新聞　仙台東店　　　　2,850枚　⇒　2,510枚（－340枚）</t>
  </si>
  <si>
    <t>　　　　　　　　　⇓</t>
  </si>
  <si>
    <t>仙台市　朝日新聞　南小泉店　　　　2,000枚　⇒　2,340枚（＋340枚）</t>
  </si>
  <si>
    <t>2021年6月1日（火）折込分より</t>
    <rPh sb="10" eb="11">
      <t>ヒ</t>
    </rPh>
    <phoneticPr fontId="3"/>
  </si>
  <si>
    <t>仙台市　河北新報　東仙台店　朝日250・日経250（2/1折込分から区域移動分）媒体指定不可になります。</t>
    <rPh sb="0" eb="2">
      <t>センダイ</t>
    </rPh>
    <rPh sb="14" eb="16">
      <t>アサヒ</t>
    </rPh>
    <rPh sb="20" eb="22">
      <t>ニッケイ</t>
    </rPh>
    <rPh sb="29" eb="32">
      <t>オリコミブン</t>
    </rPh>
    <rPh sb="34" eb="36">
      <t>クイキ</t>
    </rPh>
    <rPh sb="36" eb="39">
      <t>イドウブン</t>
    </rPh>
    <rPh sb="40" eb="44">
      <t>バイタイシテイ</t>
    </rPh>
    <rPh sb="44" eb="46">
      <t>フカ</t>
    </rPh>
    <phoneticPr fontId="3"/>
  </si>
  <si>
    <t>令和3年6月1日改正版</t>
    <rPh sb="0" eb="2">
      <t>レイワ</t>
    </rPh>
    <rPh sb="3" eb="4">
      <t>ネン</t>
    </rPh>
    <rPh sb="5" eb="6">
      <t>ガツ</t>
    </rPh>
    <rPh sb="7" eb="8">
      <t>ニチ</t>
    </rPh>
    <rPh sb="8" eb="10">
      <t>カイセイ</t>
    </rPh>
    <rPh sb="10" eb="11">
      <t>バン</t>
    </rPh>
    <phoneticPr fontId="3"/>
  </si>
  <si>
    <r>
      <t>(河北東仙台に吸収</t>
    </r>
    <r>
      <rPr>
        <sz val="11"/>
        <rFont val="ＭＳ Ｐゴシック"/>
        <family val="3"/>
        <charset val="128"/>
      </rPr>
      <t>)</t>
    </r>
    <rPh sb="1" eb="3">
      <t>カホク</t>
    </rPh>
    <rPh sb="3" eb="4">
      <t>ヒガシ</t>
    </rPh>
    <rPh sb="4" eb="6">
      <t>センダイ</t>
    </rPh>
    <rPh sb="7" eb="9">
      <t>キュウシュウ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</si>
</sst>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2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9"/>
      <name val="ＭＳ Ｐゴシック"/>
      <family val="3"/>
      <charset val="128"/>
    </font>
    <font>
      <sz val="12"/>
      <name val="ＭＳ Ｐ明朝"/>
      <family val="1"/>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0"/>
      <name val="ＭＳ Ｐ明朝"/>
      <family val="1"/>
      <charset val="128"/>
    </font>
    <font>
      <sz val="6"/>
      <name val="ＭＳ Ｐ明朝"/>
      <family val="1"/>
      <charset val="128"/>
    </font>
    <font>
      <b/>
      <sz val="12"/>
      <name val="ＭＳ Ｐ明朝"/>
      <family val="1"/>
      <charset val="128"/>
    </font>
    <font>
      <b/>
      <sz val="9"/>
      <name val="ＭＳ 明朝"/>
      <family val="1"/>
      <charset val="128"/>
    </font>
    <font>
      <sz val="11"/>
      <name val="ＭＳ Ｐゴシック"/>
      <family val="3"/>
      <charset val="128"/>
    </font>
    <font>
      <sz val="11.5"/>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b/>
      <sz val="6"/>
      <name val="ＭＳ Ｐ明朝"/>
      <family val="1"/>
      <charset val="128"/>
    </font>
    <font>
      <b/>
      <sz val="11"/>
      <name val="ＭＳ Ｐゴシック"/>
      <family val="3"/>
      <charset val="128"/>
    </font>
    <font>
      <sz val="10"/>
      <name val="HGP創英角ｺﾞｼｯｸUB"/>
      <family val="3"/>
      <charset val="128"/>
    </font>
    <font>
      <b/>
      <sz val="11"/>
      <name val="ＭＳ Ｐ明朝"/>
      <family val="1"/>
      <charset val="128"/>
    </font>
    <font>
      <b/>
      <i/>
      <sz val="11"/>
      <name val="ＭＳ Ｐゴシック"/>
      <family val="3"/>
      <charset val="128"/>
    </font>
    <font>
      <b/>
      <sz val="10"/>
      <name val="ＭＳ Ｐ明朝"/>
      <family val="1"/>
      <charset val="128"/>
    </font>
    <font>
      <sz val="6.5"/>
      <name val="ＭＳ Ｐゴシック"/>
      <family val="3"/>
      <charset val="128"/>
    </font>
    <font>
      <b/>
      <sz val="12"/>
      <name val="ＭＳ 明朝"/>
      <family val="1"/>
      <charset val="128"/>
    </font>
    <font>
      <b/>
      <sz val="10"/>
      <name val="ＭＳ Ｐゴシック"/>
      <family val="3"/>
      <charset val="128"/>
    </font>
    <font>
      <sz val="16"/>
      <name val="ＭＳ Ｐゴシック"/>
      <family val="3"/>
      <charset val="128"/>
    </font>
    <font>
      <b/>
      <sz val="16"/>
      <name val="ＭＳ Ｐゴシック"/>
      <family val="3"/>
      <charset val="128"/>
    </font>
    <font>
      <b/>
      <sz val="16"/>
      <name val="ＭＳ 明朝"/>
      <family val="1"/>
      <charset val="128"/>
    </font>
    <font>
      <b/>
      <sz val="11"/>
      <name val="ＭＳ 明朝"/>
      <family val="1"/>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b/>
      <sz val="8"/>
      <name val="ＭＳ Ｐ明朝"/>
      <family val="1"/>
      <charset val="128"/>
    </font>
    <font>
      <b/>
      <sz val="8"/>
      <name val="ＭＳ ＰＲゴシック"/>
      <family val="3"/>
      <charset val="128"/>
    </font>
    <font>
      <sz val="18"/>
      <color indexed="56"/>
      <name val="ＭＳ Ｐゴシック"/>
      <family val="3"/>
      <charset val="128"/>
    </font>
    <font>
      <b/>
      <i/>
      <sz val="12"/>
      <name val="ＭＳ Ｐゴシック"/>
      <family val="3"/>
      <charset val="128"/>
    </font>
    <font>
      <b/>
      <sz val="10"/>
      <name val="ＭＳ 明朝"/>
      <family val="1"/>
      <charset val="128"/>
    </font>
    <font>
      <b/>
      <i/>
      <sz val="12"/>
      <name val="ＤＦＰ特太ゴシック体"/>
      <family val="3"/>
      <charset val="128"/>
    </font>
    <font>
      <b/>
      <i/>
      <sz val="11"/>
      <name val="ＭＳ Ｐ明朝"/>
      <family val="1"/>
      <charset val="128"/>
    </font>
    <font>
      <b/>
      <i/>
      <sz val="9"/>
      <name val="ＭＳ ゴシック"/>
      <family val="3"/>
      <charset val="128"/>
    </font>
    <font>
      <sz val="16"/>
      <name val="ＤＦ平成ゴシック体W7"/>
      <family val="3"/>
      <charset val="128"/>
    </font>
    <font>
      <sz val="16"/>
      <name val="ＭＳ ゴシック"/>
      <family val="3"/>
      <charset val="128"/>
    </font>
    <font>
      <sz val="14"/>
      <name val="ＤＦ平成ゴシック体W7"/>
      <family val="3"/>
      <charset val="128"/>
    </font>
    <font>
      <sz val="13"/>
      <name val="ＭＳ 明朝"/>
      <family val="1"/>
      <charset val="128"/>
    </font>
    <font>
      <sz val="10"/>
      <name val="ＭＳ ゴシック"/>
      <family val="3"/>
      <charset val="128"/>
    </font>
    <font>
      <sz val="12"/>
      <name val="ＭＳ ゴシック"/>
      <family val="3"/>
      <charset val="128"/>
    </font>
    <font>
      <sz val="13"/>
      <name val="ＤＦ平成ゴシック体W7"/>
      <family val="3"/>
      <charset val="128"/>
    </font>
    <font>
      <b/>
      <i/>
      <sz val="14"/>
      <name val="ＭＳ Ｐゴシック"/>
      <family val="3"/>
      <charset val="128"/>
    </font>
    <font>
      <b/>
      <i/>
      <sz val="14"/>
      <name val="ＭＳ Ｐ明朝"/>
      <family val="1"/>
      <charset val="128"/>
    </font>
    <font>
      <b/>
      <sz val="11"/>
      <name val="HGSｺﾞｼｯｸE"/>
      <family val="3"/>
      <charset val="128"/>
    </font>
    <font>
      <b/>
      <i/>
      <sz val="12"/>
      <name val="ＤＦ特太ゴシック体"/>
      <family val="3"/>
      <charset val="128"/>
    </font>
    <font>
      <b/>
      <sz val="14"/>
      <name val="ＭＳ Ｐ明朝"/>
      <family val="1"/>
      <charset val="128"/>
    </font>
    <font>
      <b/>
      <i/>
      <sz val="10"/>
      <name val="ＭＳ Ｐ明朝"/>
      <family val="1"/>
      <charset val="128"/>
    </font>
    <font>
      <b/>
      <i/>
      <sz val="16"/>
      <name val="ＭＳ Ｐゴシック"/>
      <family val="3"/>
      <charset val="128"/>
    </font>
    <font>
      <b/>
      <i/>
      <sz val="16"/>
      <name val="ＭＳ Ｐ明朝"/>
      <family val="1"/>
      <charset val="128"/>
    </font>
    <font>
      <b/>
      <sz val="12"/>
      <name val="ＭＳ ゴシック"/>
      <family val="3"/>
      <charset val="128"/>
    </font>
    <font>
      <i/>
      <sz val="12"/>
      <name val="ＭＳ Ｐゴシック"/>
      <family val="3"/>
      <charset val="128"/>
    </font>
    <font>
      <b/>
      <sz val="9"/>
      <name val="ＭＳ ゴシック"/>
      <family val="3"/>
      <charset val="128"/>
    </font>
    <font>
      <b/>
      <i/>
      <sz val="12"/>
      <name val="ＭＳ 明朝"/>
      <family val="1"/>
      <charset val="128"/>
    </font>
    <font>
      <b/>
      <sz val="8"/>
      <name val="Calibri"/>
      <family val="3"/>
      <charset val="128"/>
    </font>
    <font>
      <b/>
      <sz val="8"/>
      <name val="Calibri"/>
      <family val="2"/>
    </font>
    <font>
      <b/>
      <sz val="16"/>
      <name val="ＭＳ ゴシック"/>
      <family val="3"/>
      <charset val="128"/>
    </font>
    <font>
      <b/>
      <sz val="11"/>
      <name val="ＭＳ ゴシック"/>
      <family val="3"/>
      <charset val="128"/>
    </font>
    <font>
      <b/>
      <sz val="10"/>
      <name val="ＭＳ ゴシック"/>
      <family val="3"/>
      <charset val="128"/>
    </font>
    <font>
      <b/>
      <i/>
      <sz val="14"/>
      <color rgb="FF0000FF"/>
      <name val="ＭＳ Ｐ明朝"/>
      <family val="1"/>
      <charset val="128"/>
    </font>
    <font>
      <b/>
      <i/>
      <sz val="14"/>
      <color rgb="FF0000FF"/>
      <name val="ＭＳ Ｐゴシック"/>
      <family val="3"/>
      <charset val="128"/>
    </font>
    <font>
      <b/>
      <sz val="11"/>
      <color rgb="FF0000FF"/>
      <name val="ＭＳ Ｐゴシック"/>
      <family val="3"/>
      <charset val="128"/>
    </font>
    <font>
      <b/>
      <i/>
      <sz val="12"/>
      <color rgb="FF0000FF"/>
      <name val="ＭＳ Ｐゴシック"/>
      <family val="3"/>
      <charset val="128"/>
    </font>
    <font>
      <sz val="11"/>
      <color rgb="FF0000FF"/>
      <name val="ＭＳ Ｐゴシック"/>
      <family val="3"/>
      <charset val="128"/>
    </font>
    <font>
      <b/>
      <i/>
      <sz val="18"/>
      <color rgb="FF0000FF"/>
      <name val="ＭＳ Ｐ明朝"/>
      <family val="1"/>
      <charset val="128"/>
    </font>
    <font>
      <b/>
      <i/>
      <sz val="12"/>
      <color rgb="FF0000FF"/>
      <name val="ＤＦ特太ゴシック体"/>
      <family val="3"/>
      <charset val="128"/>
    </font>
    <font>
      <sz val="11"/>
      <color rgb="FF0000FF"/>
      <name val="ＭＳ 明朝"/>
      <family val="1"/>
      <charset val="128"/>
    </font>
    <font>
      <b/>
      <sz val="12"/>
      <color rgb="FF0000FF"/>
      <name val="ＭＳ Ｐ明朝"/>
      <family val="1"/>
      <charset val="128"/>
    </font>
    <font>
      <sz val="18"/>
      <color rgb="FF0000FF"/>
      <name val="ＭＳ Ｐゴシック"/>
      <family val="3"/>
      <charset val="128"/>
    </font>
    <font>
      <b/>
      <sz val="9"/>
      <color rgb="FF0000FF"/>
      <name val="ＭＳ Ｐ明朝"/>
      <family val="1"/>
      <charset val="128"/>
    </font>
    <font>
      <b/>
      <sz val="11"/>
      <color rgb="FF0000FF"/>
      <name val="ＭＳ 明朝"/>
      <family val="1"/>
      <charset val="128"/>
    </font>
    <font>
      <b/>
      <i/>
      <sz val="11"/>
      <color rgb="FF0000FF"/>
      <name val="ＭＳ Ｐゴシック"/>
      <family val="3"/>
      <charset val="128"/>
    </font>
    <font>
      <b/>
      <i/>
      <sz val="11"/>
      <color rgb="FF0000FF"/>
      <name val="ＭＳ Ｐ明朝"/>
      <family val="1"/>
      <charset val="128"/>
    </font>
    <font>
      <b/>
      <sz val="9"/>
      <color rgb="FF0000FF"/>
      <name val="ＭＳ 明朝"/>
      <family val="1"/>
      <charset val="128"/>
    </font>
    <font>
      <sz val="12"/>
      <color rgb="FF0000FF"/>
      <name val="ＭＳ Ｐゴシック"/>
      <family val="3"/>
      <charset val="128"/>
    </font>
    <font>
      <b/>
      <sz val="11"/>
      <color rgb="FF0000FF"/>
      <name val="ＭＳ Ｐ明朝"/>
      <family val="1"/>
      <charset val="128"/>
    </font>
    <font>
      <b/>
      <sz val="10"/>
      <color rgb="FF0000FF"/>
      <name val="ＭＳ Ｐ明朝"/>
      <family val="1"/>
      <charset val="128"/>
    </font>
    <font>
      <b/>
      <i/>
      <sz val="12"/>
      <color rgb="FF0000FF"/>
      <name val="ＭＳ Ｐ明朝"/>
      <family val="1"/>
      <charset val="128"/>
    </font>
    <font>
      <b/>
      <sz val="26"/>
      <color theme="0"/>
      <name val="メイリオ"/>
      <family val="3"/>
      <charset val="128"/>
    </font>
    <font>
      <b/>
      <sz val="12"/>
      <color rgb="FFFF0000"/>
      <name val="ＭＳ Ｐゴシック"/>
      <family val="3"/>
      <charset val="128"/>
    </font>
    <font>
      <b/>
      <i/>
      <sz val="8"/>
      <name val="ＭＳ Ｐ明朝"/>
      <family val="1"/>
      <charset val="128"/>
    </font>
    <font>
      <b/>
      <i/>
      <sz val="8"/>
      <name val="ＤＦ特太ゴシック体"/>
      <family val="3"/>
      <charset val="128"/>
    </font>
    <font>
      <b/>
      <sz val="12"/>
      <color theme="0"/>
      <name val="ＭＳ ゴシック"/>
      <family val="3"/>
      <charset val="128"/>
    </font>
    <font>
      <b/>
      <sz val="11"/>
      <color theme="0"/>
      <name val="ＭＳ Ｐゴシック"/>
      <family val="3"/>
      <charset val="128"/>
    </font>
    <font>
      <sz val="12"/>
      <color theme="1"/>
      <name val="ＭＳ Ｐゴシック"/>
      <family val="3"/>
      <charset val="128"/>
    </font>
    <font>
      <b/>
      <sz val="10"/>
      <color theme="1"/>
      <name val="ＭＳ Ｐゴシック"/>
      <family val="3"/>
      <charset val="128"/>
    </font>
    <font>
      <b/>
      <sz val="12"/>
      <color theme="1"/>
      <name val="ＭＳ Ｐゴシック"/>
      <family val="3"/>
      <charset val="128"/>
    </font>
    <font>
      <sz val="8"/>
      <color theme="1"/>
      <name val="ＭＳ Ｐ明朝"/>
      <family val="1"/>
      <charset val="128"/>
    </font>
    <font>
      <sz val="11"/>
      <color theme="1"/>
      <name val="ＭＳ Ｐゴシック"/>
      <family val="3"/>
      <charset val="128"/>
    </font>
    <font>
      <b/>
      <i/>
      <sz val="12"/>
      <color theme="1"/>
      <name val="ＭＳ Ｐゴシック"/>
      <family val="3"/>
      <charset val="128"/>
    </font>
    <font>
      <sz val="9"/>
      <color theme="1"/>
      <name val="ＭＳ Ｐゴシック"/>
      <family val="3"/>
      <charset val="128"/>
    </font>
    <font>
      <sz val="14"/>
      <color theme="1"/>
      <name val="ＭＳ Ｐゴシック"/>
      <family val="3"/>
      <charset val="128"/>
    </font>
    <font>
      <sz val="9"/>
      <color theme="1"/>
      <name val="ＭＳ Ｐ明朝"/>
      <family val="1"/>
      <charset val="128"/>
    </font>
    <font>
      <sz val="11"/>
      <color theme="1"/>
      <name val="ＭＳ 明朝"/>
      <family val="1"/>
      <charset val="128"/>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56">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style="hair">
        <color indexed="64"/>
      </left>
      <right style="thin">
        <color indexed="64"/>
      </right>
      <top style="hair">
        <color indexed="64"/>
      </top>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5">
    <xf numFmtId="0" fontId="0" fillId="0" borderId="0"/>
    <xf numFmtId="9" fontId="28" fillId="0" borderId="0" applyFont="0" applyFill="0" applyBorder="0" applyAlignment="0" applyProtection="0"/>
    <xf numFmtId="38" fontId="1" fillId="0" borderId="0" applyFont="0" applyFill="0" applyBorder="0" applyAlignment="0" applyProtection="0"/>
    <xf numFmtId="38" fontId="28" fillId="0" borderId="0" applyFont="0" applyFill="0" applyBorder="0" applyAlignment="0" applyProtection="0"/>
    <xf numFmtId="38" fontId="1" fillId="0" borderId="0" applyFont="0" applyFill="0" applyBorder="0" applyAlignment="0" applyProtection="0"/>
  </cellStyleXfs>
  <cellXfs count="2165">
    <xf numFmtId="0" fontId="0" fillId="0" borderId="0" xfId="0"/>
    <xf numFmtId="38" fontId="29" fillId="0" borderId="1" xfId="2" applyFont="1" applyFill="1" applyBorder="1" applyAlignment="1" applyProtection="1">
      <alignment vertical="center"/>
    </xf>
    <xf numFmtId="0" fontId="23"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2" fillId="0" borderId="2" xfId="0" applyFont="1" applyFill="1" applyBorder="1" applyAlignment="1">
      <alignment vertical="center"/>
    </xf>
    <xf numFmtId="0" fontId="18" fillId="0" borderId="0" xfId="0" applyFont="1" applyFill="1" applyBorder="1" applyAlignment="1" applyProtection="1">
      <alignment vertical="center"/>
    </xf>
    <xf numFmtId="38" fontId="18"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pplyProtection="1">
      <alignment vertical="center"/>
    </xf>
    <xf numFmtId="38" fontId="27"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9"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9" fillId="0" borderId="5" xfId="2" applyFont="1" applyFill="1" applyBorder="1" applyAlignment="1">
      <alignment vertical="center"/>
    </xf>
    <xf numFmtId="38" fontId="18" fillId="0" borderId="0" xfId="2" applyFont="1" applyFill="1" applyBorder="1" applyAlignment="1" applyProtection="1">
      <alignment vertical="center"/>
    </xf>
    <xf numFmtId="38" fontId="29" fillId="0" borderId="6" xfId="2" applyFont="1" applyFill="1" applyBorder="1" applyAlignment="1" applyProtection="1">
      <alignment vertical="center"/>
    </xf>
    <xf numFmtId="38" fontId="29" fillId="0" borderId="7" xfId="2" applyFont="1" applyFill="1" applyBorder="1" applyAlignment="1" applyProtection="1">
      <alignment vertical="center"/>
    </xf>
    <xf numFmtId="38" fontId="29" fillId="0" borderId="8" xfId="2" applyFont="1" applyFill="1" applyBorder="1" applyAlignment="1" applyProtection="1">
      <alignment vertical="center"/>
    </xf>
    <xf numFmtId="0" fontId="37" fillId="0" borderId="0" xfId="0" applyFont="1" applyFill="1" applyBorder="1" applyAlignment="1" applyProtection="1">
      <alignment horizontal="right" vertical="center"/>
    </xf>
    <xf numFmtId="0" fontId="24"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18" fillId="0" borderId="0" xfId="0" applyNumberFormat="1" applyFont="1" applyFill="1" applyBorder="1" applyAlignment="1" applyProtection="1">
      <alignment vertical="center"/>
    </xf>
    <xf numFmtId="0" fontId="18"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Border="1" applyAlignment="1">
      <alignment horizontal="right" vertical="center"/>
    </xf>
    <xf numFmtId="0" fontId="2" fillId="0" borderId="0" xfId="0" applyFont="1" applyFill="1" applyAlignment="1">
      <alignment vertical="center"/>
    </xf>
    <xf numFmtId="0" fontId="14" fillId="0" borderId="0" xfId="0" applyFont="1" applyFill="1" applyBorder="1" applyAlignment="1">
      <alignment vertical="center"/>
    </xf>
    <xf numFmtId="38" fontId="14" fillId="0" borderId="0" xfId="2" applyFont="1" applyFill="1" applyBorder="1" applyAlignment="1">
      <alignment vertical="center"/>
    </xf>
    <xf numFmtId="38" fontId="14" fillId="0" borderId="0" xfId="2" applyFont="1" applyFill="1" applyBorder="1" applyAlignment="1" applyProtection="1">
      <alignment vertical="center"/>
    </xf>
    <xf numFmtId="0" fontId="30" fillId="0" borderId="0" xfId="0" applyFont="1" applyFill="1" applyAlignment="1">
      <alignment horizontal="right" vertical="center"/>
    </xf>
    <xf numFmtId="0" fontId="24" fillId="0" borderId="0" xfId="0" applyFont="1" applyFill="1" applyBorder="1" applyAlignment="1" applyProtection="1">
      <alignment horizontal="center" vertical="center"/>
    </xf>
    <xf numFmtId="0" fontId="11" fillId="0" borderId="0" xfId="0" applyFont="1" applyFill="1" applyBorder="1" applyAlignment="1">
      <alignment vertical="center"/>
    </xf>
    <xf numFmtId="0" fontId="4"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38" fontId="11" fillId="0" borderId="0" xfId="2" applyFont="1" applyFill="1" applyBorder="1" applyAlignment="1">
      <alignment vertical="center"/>
    </xf>
    <xf numFmtId="0" fontId="4" fillId="0" borderId="0" xfId="0" applyFont="1" applyFill="1" applyBorder="1" applyAlignment="1">
      <alignment vertical="center"/>
    </xf>
    <xf numFmtId="0" fontId="25"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1"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2" fillId="0" borderId="1" xfId="2" applyFont="1" applyFill="1" applyBorder="1" applyAlignment="1" applyProtection="1">
      <alignment vertical="center"/>
    </xf>
    <xf numFmtId="38" fontId="18" fillId="0" borderId="0" xfId="2" applyFont="1" applyFill="1" applyBorder="1" applyAlignment="1">
      <alignment vertical="center"/>
    </xf>
    <xf numFmtId="0" fontId="18" fillId="0" borderId="0" xfId="0" applyFont="1" applyFill="1" applyBorder="1" applyAlignment="1">
      <alignment vertical="center"/>
    </xf>
    <xf numFmtId="38" fontId="14" fillId="0" borderId="0" xfId="2" applyFont="1" applyFill="1" applyBorder="1" applyAlignment="1" applyProtection="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0" fontId="14" fillId="0" borderId="0" xfId="0" applyFont="1" applyFill="1" applyAlignment="1">
      <alignment vertical="center"/>
    </xf>
    <xf numFmtId="0" fontId="16" fillId="0" borderId="0" xfId="0" applyFont="1" applyFill="1" applyBorder="1" applyAlignment="1">
      <alignment vertical="center"/>
    </xf>
    <xf numFmtId="0" fontId="11" fillId="0" borderId="0" xfId="0" applyFont="1" applyFill="1" applyAlignment="1">
      <alignment vertical="center"/>
    </xf>
    <xf numFmtId="0" fontId="22" fillId="0" borderId="0" xfId="0" applyFont="1" applyFill="1" applyBorder="1" applyAlignment="1">
      <alignment horizontal="center" vertical="center"/>
    </xf>
    <xf numFmtId="0" fontId="2" fillId="0" borderId="0" xfId="0" applyFont="1" applyFill="1" applyBorder="1" applyAlignment="1">
      <alignment vertical="center"/>
    </xf>
    <xf numFmtId="0" fontId="18" fillId="0" borderId="4" xfId="0" applyFont="1" applyFill="1" applyBorder="1" applyAlignment="1">
      <alignment vertical="center"/>
    </xf>
    <xf numFmtId="0" fontId="5" fillId="0" borderId="0" xfId="0" applyFont="1" applyFill="1" applyBorder="1" applyAlignment="1">
      <alignment vertical="center"/>
    </xf>
    <xf numFmtId="38" fontId="10" fillId="0" borderId="0" xfId="2" applyFont="1" applyFill="1" applyBorder="1" applyAlignment="1">
      <alignment vertical="center"/>
    </xf>
    <xf numFmtId="0" fontId="10" fillId="0" borderId="0" xfId="0" applyFont="1" applyFill="1" applyBorder="1" applyAlignment="1">
      <alignment vertical="center"/>
    </xf>
    <xf numFmtId="38" fontId="5" fillId="0" borderId="0" xfId="2" applyFont="1" applyFill="1" applyBorder="1" applyAlignment="1" applyProtection="1">
      <alignment vertical="center"/>
    </xf>
    <xf numFmtId="0" fontId="5" fillId="0" borderId="0" xfId="0" applyFont="1" applyFill="1" applyBorder="1" applyAlignment="1">
      <alignment horizontal="center" vertical="center"/>
    </xf>
    <xf numFmtId="38" fontId="5" fillId="0" borderId="0" xfId="2" applyFont="1" applyFill="1" applyBorder="1" applyAlignment="1">
      <alignment vertical="center"/>
    </xf>
    <xf numFmtId="0" fontId="11" fillId="0" borderId="0" xfId="0" applyFont="1" applyFill="1" applyBorder="1" applyAlignment="1" applyProtection="1">
      <alignment horizontal="right" vertical="center"/>
    </xf>
    <xf numFmtId="38" fontId="10" fillId="0" borderId="0" xfId="0" applyNumberFormat="1" applyFont="1" applyFill="1" applyBorder="1" applyAlignment="1">
      <alignment horizontal="righ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9" fillId="0" borderId="5" xfId="0" applyFont="1" applyFill="1" applyBorder="1" applyAlignment="1">
      <alignment vertical="center"/>
    </xf>
    <xf numFmtId="0" fontId="5" fillId="0" borderId="0" xfId="0" applyFont="1" applyFill="1" applyBorder="1" applyAlignment="1">
      <alignment horizontal="center" vertical="top"/>
    </xf>
    <xf numFmtId="0" fontId="13"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29" fillId="0" borderId="16" xfId="2" applyFont="1" applyFill="1" applyBorder="1" applyAlignment="1" applyProtection="1">
      <alignment vertical="center"/>
    </xf>
    <xf numFmtId="38" fontId="29" fillId="0" borderId="17" xfId="2" applyFont="1" applyFill="1" applyBorder="1" applyAlignment="1" applyProtection="1">
      <alignment vertical="center"/>
    </xf>
    <xf numFmtId="38" fontId="29" fillId="0" borderId="17" xfId="2" applyFont="1" applyFill="1" applyBorder="1" applyAlignment="1" applyProtection="1">
      <alignment horizontal="right" vertical="center"/>
    </xf>
    <xf numFmtId="0" fontId="9" fillId="0" borderId="16" xfId="0" applyFont="1" applyFill="1" applyBorder="1" applyAlignment="1" applyProtection="1">
      <alignment horizontal="left" vertical="center" shrinkToFit="1"/>
    </xf>
    <xf numFmtId="0" fontId="2" fillId="0" borderId="18" xfId="0" applyFont="1" applyFill="1" applyBorder="1" applyAlignment="1" applyProtection="1">
      <alignment horizontal="center" vertical="center"/>
    </xf>
    <xf numFmtId="0" fontId="9"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38" fontId="29"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1" fillId="0" borderId="1" xfId="0" applyFont="1" applyFill="1" applyBorder="1" applyAlignment="1" applyProtection="1">
      <alignment vertical="center" shrinkToFit="1"/>
    </xf>
    <xf numFmtId="0" fontId="9" fillId="0" borderId="6" xfId="0" applyFont="1" applyFill="1" applyBorder="1" applyAlignment="1" applyProtection="1">
      <alignment vertical="center" shrinkToFit="1"/>
    </xf>
    <xf numFmtId="0" fontId="9" fillId="0" borderId="7" xfId="0" applyFont="1" applyFill="1" applyBorder="1" applyAlignment="1" applyProtection="1">
      <alignment vertical="center" shrinkToFit="1"/>
    </xf>
    <xf numFmtId="0" fontId="2" fillId="0" borderId="20" xfId="0" applyFont="1" applyFill="1" applyBorder="1" applyAlignment="1" applyProtection="1">
      <alignment horizontal="center" vertical="center"/>
    </xf>
    <xf numFmtId="38" fontId="6" fillId="0" borderId="8" xfId="2" applyFont="1" applyFill="1" applyBorder="1" applyAlignment="1" applyProtection="1">
      <alignment vertical="center"/>
    </xf>
    <xf numFmtId="38" fontId="29" fillId="0" borderId="21" xfId="2" applyFont="1" applyFill="1" applyBorder="1" applyAlignment="1" applyProtection="1">
      <alignment vertical="center"/>
    </xf>
    <xf numFmtId="0" fontId="9" fillId="0" borderId="8"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9" fillId="0" borderId="6" xfId="0" applyFont="1" applyFill="1" applyBorder="1" applyAlignment="1" applyProtection="1">
      <alignment vertical="center"/>
    </xf>
    <xf numFmtId="0" fontId="9" fillId="0" borderId="1" xfId="0" applyFont="1" applyFill="1" applyBorder="1" applyAlignment="1" applyProtection="1">
      <alignment vertical="center"/>
    </xf>
    <xf numFmtId="38" fontId="9" fillId="0" borderId="8" xfId="2" applyFont="1" applyFill="1" applyBorder="1" applyAlignment="1" applyProtection="1">
      <alignment vertical="center"/>
    </xf>
    <xf numFmtId="38" fontId="9" fillId="0" borderId="21" xfId="2" applyFont="1" applyFill="1" applyBorder="1" applyAlignment="1" applyProtection="1">
      <alignment vertical="center"/>
    </xf>
    <xf numFmtId="38" fontId="9" fillId="0" borderId="16" xfId="2" applyFont="1" applyFill="1" applyBorder="1" applyAlignment="1" applyProtection="1">
      <alignment vertical="center"/>
    </xf>
    <xf numFmtId="0" fontId="38" fillId="0" borderId="0" xfId="0" applyFont="1" applyFill="1" applyBorder="1" applyAlignment="1" applyProtection="1">
      <alignment horizontal="left" vertical="center"/>
    </xf>
    <xf numFmtId="38" fontId="29" fillId="0" borderId="0" xfId="2" applyFont="1" applyFill="1" applyBorder="1" applyAlignment="1" applyProtection="1">
      <alignment vertical="center"/>
    </xf>
    <xf numFmtId="38" fontId="9" fillId="0" borderId="23" xfId="2" applyFont="1" applyFill="1" applyBorder="1" applyAlignment="1" applyProtection="1">
      <alignment vertical="center"/>
    </xf>
    <xf numFmtId="38" fontId="29"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29" fillId="0" borderId="25" xfId="2" applyFont="1" applyFill="1" applyBorder="1" applyAlignment="1" applyProtection="1">
      <alignment vertical="center"/>
    </xf>
    <xf numFmtId="0" fontId="11" fillId="0" borderId="0" xfId="0" applyFont="1" applyFill="1" applyAlignment="1" applyProtection="1">
      <alignment vertical="center"/>
    </xf>
    <xf numFmtId="0" fontId="8"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41" fillId="0" borderId="0" xfId="0" applyFont="1" applyFill="1" applyBorder="1" applyAlignment="1">
      <alignment vertical="center"/>
    </xf>
    <xf numFmtId="0" fontId="11" fillId="0" borderId="14" xfId="0" applyFont="1" applyFill="1" applyBorder="1" applyAlignment="1">
      <alignment horizontal="right" vertical="center"/>
    </xf>
    <xf numFmtId="38" fontId="5" fillId="0" borderId="27" xfId="2" applyFont="1" applyFill="1" applyBorder="1" applyAlignment="1">
      <alignment horizontal="right" vertical="center"/>
    </xf>
    <xf numFmtId="0" fontId="11" fillId="0" borderId="5" xfId="0" applyFont="1" applyFill="1" applyBorder="1" applyAlignment="1">
      <alignment horizontal="right" vertical="center"/>
    </xf>
    <xf numFmtId="0" fontId="11"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1" fillId="0" borderId="30" xfId="0" applyFont="1" applyFill="1" applyBorder="1" applyAlignment="1">
      <alignment horizontal="right" vertical="center"/>
    </xf>
    <xf numFmtId="0" fontId="11" fillId="0" borderId="0" xfId="0" applyFont="1" applyFill="1" applyBorder="1" applyAlignment="1">
      <alignment horizontal="right" vertical="center"/>
    </xf>
    <xf numFmtId="38" fontId="5" fillId="0" borderId="0" xfId="2" applyFont="1" applyFill="1" applyBorder="1" applyAlignment="1">
      <alignment horizontal="right" vertical="center"/>
    </xf>
    <xf numFmtId="38" fontId="5" fillId="0" borderId="0" xfId="0" applyNumberFormat="1" applyFont="1" applyFill="1" applyBorder="1" applyAlignment="1">
      <alignment vertical="center"/>
    </xf>
    <xf numFmtId="0" fontId="20"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25" fillId="0" borderId="0" xfId="0" applyFont="1" applyFill="1" applyBorder="1" applyAlignment="1">
      <alignment horizontal="center" vertical="center" shrinkToFit="1"/>
    </xf>
    <xf numFmtId="38" fontId="9"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38" fontId="9" fillId="0" borderId="0" xfId="0" applyNumberFormat="1" applyFont="1" applyFill="1" applyBorder="1" applyAlignment="1">
      <alignment vertical="center" shrinkToFit="1"/>
    </xf>
    <xf numFmtId="0" fontId="9" fillId="0" borderId="0" xfId="0" applyFont="1" applyFill="1" applyBorder="1" applyAlignment="1">
      <alignment vertical="center" shrinkToFit="1"/>
    </xf>
    <xf numFmtId="0" fontId="36" fillId="0" borderId="0" xfId="0" applyFont="1" applyAlignment="1">
      <alignment horizontal="center" vertical="top" textRotation="255"/>
    </xf>
    <xf numFmtId="38" fontId="5" fillId="0" borderId="31" xfId="2" applyFont="1" applyFill="1" applyBorder="1" applyAlignment="1">
      <alignment vertical="center"/>
    </xf>
    <xf numFmtId="0" fontId="26" fillId="0" borderId="0" xfId="0" applyFont="1" applyFill="1" applyBorder="1" applyAlignment="1">
      <alignment horizontal="center" vertical="center"/>
    </xf>
    <xf numFmtId="38" fontId="31"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5" fillId="0" borderId="27" xfId="2" applyFont="1" applyFill="1" applyBorder="1" applyAlignment="1" applyProtection="1">
      <alignment vertical="center"/>
    </xf>
    <xf numFmtId="38" fontId="31" fillId="0" borderId="32" xfId="2" applyFont="1" applyFill="1" applyBorder="1" applyAlignment="1" applyProtection="1">
      <alignment vertical="center"/>
    </xf>
    <xf numFmtId="38" fontId="2" fillId="0" borderId="27" xfId="2" applyFont="1" applyFill="1" applyBorder="1" applyAlignment="1">
      <alignment vertical="center"/>
    </xf>
    <xf numFmtId="0" fontId="11" fillId="0" borderId="27" xfId="0" applyFont="1" applyFill="1" applyBorder="1" applyAlignment="1" applyProtection="1">
      <alignment horizontal="right" vertical="center"/>
    </xf>
    <xf numFmtId="38" fontId="12" fillId="0" borderId="27" xfId="2" applyFont="1" applyFill="1" applyBorder="1" applyAlignment="1">
      <alignment horizontal="center" vertical="center"/>
    </xf>
    <xf numFmtId="38" fontId="12" fillId="0" borderId="0" xfId="2" applyFont="1" applyFill="1" applyBorder="1" applyAlignment="1">
      <alignment horizontal="center" vertical="center"/>
    </xf>
    <xf numFmtId="0" fontId="36" fillId="0" borderId="0" xfId="0" applyFont="1" applyFill="1" applyBorder="1" applyAlignment="1">
      <alignment vertical="center" textRotation="255"/>
    </xf>
    <xf numFmtId="0" fontId="25" fillId="0" borderId="0" xfId="0" applyFont="1" applyFill="1" applyBorder="1" applyAlignment="1">
      <alignment horizontal="center" vertical="center"/>
    </xf>
    <xf numFmtId="0" fontId="42" fillId="0" borderId="0" xfId="0" applyFont="1" applyFill="1" applyAlignment="1">
      <alignment vertical="center"/>
    </xf>
    <xf numFmtId="0" fontId="4" fillId="0" borderId="4" xfId="0" applyFont="1" applyFill="1" applyBorder="1" applyAlignment="1">
      <alignment horizontal="center" vertical="center"/>
    </xf>
    <xf numFmtId="0" fontId="18" fillId="0" borderId="4" xfId="0" applyFont="1" applyFill="1" applyBorder="1" applyAlignment="1" applyProtection="1">
      <alignment vertical="center"/>
    </xf>
    <xf numFmtId="38" fontId="18"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9" fillId="0" borderId="5"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5" xfId="0" applyFont="1" applyFill="1" applyBorder="1" applyAlignment="1" applyProtection="1">
      <alignment vertical="center"/>
    </xf>
    <xf numFmtId="0" fontId="11"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9" fillId="0" borderId="31" xfId="0" applyFont="1" applyFill="1" applyBorder="1" applyAlignment="1" applyProtection="1">
      <alignment vertical="center"/>
    </xf>
    <xf numFmtId="38" fontId="2" fillId="0" borderId="2" xfId="2" applyFont="1" applyFill="1" applyBorder="1" applyAlignment="1">
      <alignment vertical="center"/>
    </xf>
    <xf numFmtId="0" fontId="24" fillId="0" borderId="4" xfId="0" applyFont="1" applyFill="1" applyBorder="1" applyAlignment="1">
      <alignment vertical="center" shrinkToFit="1"/>
    </xf>
    <xf numFmtId="0" fontId="24" fillId="0" borderId="2" xfId="0" applyFont="1" applyFill="1" applyBorder="1" applyAlignment="1">
      <alignment vertical="center" shrinkToFit="1"/>
    </xf>
    <xf numFmtId="0" fontId="15" fillId="0" borderId="27" xfId="0" applyFont="1" applyFill="1" applyBorder="1" applyAlignment="1">
      <alignment vertical="center"/>
    </xf>
    <xf numFmtId="38" fontId="5" fillId="0" borderId="32" xfId="0" applyNumberFormat="1" applyFont="1" applyFill="1" applyBorder="1" applyAlignment="1">
      <alignment vertical="center"/>
    </xf>
    <xf numFmtId="38" fontId="18" fillId="0" borderId="5" xfId="2" applyFont="1" applyFill="1" applyBorder="1" applyAlignment="1" applyProtection="1">
      <alignment vertical="center"/>
    </xf>
    <xf numFmtId="0" fontId="13" fillId="0" borderId="12" xfId="0" applyFont="1" applyFill="1" applyBorder="1" applyAlignment="1">
      <alignment horizontal="center" vertical="center"/>
    </xf>
    <xf numFmtId="0" fontId="5" fillId="0" borderId="5" xfId="0" applyFont="1" applyFill="1" applyBorder="1" applyAlignment="1" applyProtection="1">
      <alignment vertical="center"/>
    </xf>
    <xf numFmtId="38" fontId="5" fillId="0" borderId="32" xfId="2" applyFont="1" applyFill="1" applyBorder="1" applyAlignment="1">
      <alignment vertical="center"/>
    </xf>
    <xf numFmtId="0" fontId="12" fillId="0" borderId="27" xfId="0" applyFont="1" applyFill="1" applyBorder="1" applyAlignment="1">
      <alignment vertical="center"/>
    </xf>
    <xf numFmtId="0" fontId="23" fillId="0" borderId="11" xfId="0" applyFont="1" applyFill="1" applyBorder="1" applyAlignment="1" applyProtection="1">
      <alignment vertical="center"/>
    </xf>
    <xf numFmtId="0" fontId="18" fillId="0" borderId="35" xfId="0" applyFont="1" applyFill="1" applyBorder="1" applyAlignment="1">
      <alignment vertical="center"/>
    </xf>
    <xf numFmtId="38" fontId="2" fillId="0" borderId="36" xfId="2" applyFont="1" applyFill="1" applyBorder="1" applyAlignment="1">
      <alignment horizontal="center" vertical="center"/>
    </xf>
    <xf numFmtId="0" fontId="18" fillId="0" borderId="11" xfId="0" applyFont="1" applyFill="1" applyBorder="1" applyAlignment="1" applyProtection="1">
      <alignment vertical="center"/>
    </xf>
    <xf numFmtId="0" fontId="15"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18" fillId="0" borderId="28" xfId="0" applyFont="1" applyFill="1" applyBorder="1" applyAlignment="1">
      <alignment vertical="center"/>
    </xf>
    <xf numFmtId="0" fontId="11" fillId="0" borderId="3" xfId="0" applyFont="1" applyFill="1" applyBorder="1" applyAlignment="1">
      <alignment vertical="center"/>
    </xf>
    <xf numFmtId="0" fontId="9" fillId="0" borderId="5" xfId="0" applyFont="1" applyFill="1" applyBorder="1" applyAlignment="1" applyProtection="1">
      <alignment vertical="center"/>
    </xf>
    <xf numFmtId="0" fontId="13"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32" xfId="0" applyFont="1" applyFill="1" applyBorder="1" applyAlignment="1" applyProtection="1">
      <alignment vertical="center"/>
    </xf>
    <xf numFmtId="38" fontId="33" fillId="0" borderId="32" xfId="2" applyFont="1" applyFill="1" applyBorder="1" applyAlignment="1" applyProtection="1">
      <alignment vertical="center"/>
    </xf>
    <xf numFmtId="0" fontId="7" fillId="0" borderId="31" xfId="0" applyFont="1" applyFill="1" applyBorder="1" applyAlignment="1">
      <alignment horizontal="center" vertical="center"/>
    </xf>
    <xf numFmtId="0" fontId="7" fillId="0" borderId="12" xfId="0" applyFont="1" applyFill="1" applyBorder="1" applyAlignment="1">
      <alignment horizontal="center" vertical="center"/>
    </xf>
    <xf numFmtId="0" fontId="16" fillId="0" borderId="4" xfId="0" applyFont="1" applyFill="1" applyBorder="1" applyAlignment="1">
      <alignment horizontal="center" vertical="center"/>
    </xf>
    <xf numFmtId="0" fontId="11" fillId="0" borderId="2" xfId="0" applyFont="1" applyFill="1" applyBorder="1" applyAlignment="1" applyProtection="1">
      <alignment horizontal="center" vertical="center"/>
    </xf>
    <xf numFmtId="0" fontId="9" fillId="0" borderId="31" xfId="0" applyFont="1" applyFill="1" applyBorder="1" applyAlignment="1">
      <alignment vertical="center"/>
    </xf>
    <xf numFmtId="0" fontId="25" fillId="0" borderId="0" xfId="0" applyFont="1" applyFill="1" applyAlignment="1">
      <alignment vertical="center"/>
    </xf>
    <xf numFmtId="0" fontId="9" fillId="0" borderId="38" xfId="0" applyFont="1" applyFill="1" applyBorder="1" applyAlignment="1" applyProtection="1">
      <alignment horizontal="center" vertical="center"/>
    </xf>
    <xf numFmtId="0" fontId="44" fillId="0" borderId="0" xfId="0" applyFont="1" applyFill="1" applyAlignment="1">
      <alignment vertical="center"/>
    </xf>
    <xf numFmtId="182" fontId="24" fillId="0" borderId="0" xfId="0" applyNumberFormat="1" applyFont="1" applyFill="1" applyAlignment="1">
      <alignment vertical="center" shrinkToFit="1"/>
    </xf>
    <xf numFmtId="0" fontId="24" fillId="0" borderId="12" xfId="0" applyFont="1" applyFill="1" applyBorder="1" applyAlignment="1">
      <alignment vertical="center" shrinkToFit="1"/>
    </xf>
    <xf numFmtId="38" fontId="24" fillId="0" borderId="2" xfId="2" applyFont="1" applyFill="1" applyBorder="1" applyAlignment="1">
      <alignment vertical="center" shrinkToFit="1"/>
    </xf>
    <xf numFmtId="38" fontId="24" fillId="0" borderId="0" xfId="2" applyFont="1" applyFill="1" applyBorder="1" applyAlignment="1" applyProtection="1">
      <alignment vertical="center"/>
    </xf>
    <xf numFmtId="0" fontId="24" fillId="0" borderId="36" xfId="0" applyFont="1" applyFill="1" applyBorder="1" applyAlignment="1">
      <alignment vertical="center" shrinkToFit="1"/>
    </xf>
    <xf numFmtId="38" fontId="24" fillId="0" borderId="4" xfId="2" applyFont="1" applyFill="1" applyBorder="1" applyAlignment="1">
      <alignment vertical="center" shrinkToFit="1"/>
    </xf>
    <xf numFmtId="0" fontId="24" fillId="0" borderId="4" xfId="0" applyFont="1" applyFill="1" applyBorder="1" applyAlignment="1" applyProtection="1">
      <alignment vertical="center" shrinkToFit="1"/>
    </xf>
    <xf numFmtId="0" fontId="11" fillId="0" borderId="4" xfId="0" applyFont="1" applyFill="1" applyBorder="1" applyAlignment="1">
      <alignment horizontal="center" vertical="center"/>
    </xf>
    <xf numFmtId="0" fontId="24" fillId="0" borderId="17" xfId="0" applyFont="1" applyFill="1" applyBorder="1" applyAlignment="1">
      <alignment horizontal="left" vertical="center"/>
    </xf>
    <xf numFmtId="0" fontId="24" fillId="0" borderId="46" xfId="0" applyFont="1" applyFill="1" applyBorder="1" applyAlignment="1">
      <alignment vertical="center"/>
    </xf>
    <xf numFmtId="0" fontId="24" fillId="0" borderId="47" xfId="0" applyFont="1" applyFill="1" applyBorder="1" applyAlignment="1">
      <alignment vertical="center"/>
    </xf>
    <xf numFmtId="0" fontId="40" fillId="0" borderId="53" xfId="0" applyFont="1" applyFill="1" applyBorder="1" applyAlignment="1">
      <alignment horizontal="center" vertical="center" shrinkToFit="1"/>
    </xf>
    <xf numFmtId="0" fontId="18" fillId="0" borderId="28" xfId="0" applyFont="1" applyFill="1" applyBorder="1" applyAlignment="1" applyProtection="1">
      <alignment horizontal="center" vertical="center"/>
    </xf>
    <xf numFmtId="38" fontId="4" fillId="0" borderId="34" xfId="2" applyFont="1" applyFill="1" applyBorder="1" applyAlignment="1">
      <alignment horizontal="center" vertical="center" shrinkToFit="1"/>
    </xf>
    <xf numFmtId="0" fontId="5"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0" fontId="2" fillId="0" borderId="55" xfId="0" applyFont="1" applyFill="1" applyBorder="1" applyAlignment="1">
      <alignment vertical="center"/>
    </xf>
    <xf numFmtId="38" fontId="11" fillId="0" borderId="14" xfId="0" applyNumberFormat="1" applyFont="1" applyFill="1" applyBorder="1" applyAlignment="1">
      <alignment horizontal="center" vertical="center"/>
    </xf>
    <xf numFmtId="185" fontId="24" fillId="0" borderId="0" xfId="0" applyNumberFormat="1" applyFont="1" applyFill="1" applyBorder="1" applyAlignment="1">
      <alignment vertical="center" shrinkToFit="1"/>
    </xf>
    <xf numFmtId="38" fontId="9" fillId="0" borderId="0" xfId="2" applyFont="1" applyFill="1" applyAlignment="1">
      <alignment vertical="center"/>
    </xf>
    <xf numFmtId="0" fontId="47" fillId="0" borderId="10" xfId="0" applyFont="1" applyFill="1" applyBorder="1" applyAlignment="1" applyProtection="1">
      <alignment vertical="center"/>
    </xf>
    <xf numFmtId="38" fontId="47"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24" fillId="0" borderId="17" xfId="0" applyFont="1" applyFill="1" applyBorder="1" applyAlignment="1">
      <alignment horizontal="left" vertical="top"/>
    </xf>
    <xf numFmtId="0" fontId="18" fillId="0" borderId="0" xfId="0" applyFont="1" applyFill="1" applyAlignment="1">
      <alignment vertical="top"/>
    </xf>
    <xf numFmtId="0" fontId="24" fillId="0" borderId="46" xfId="0" applyFont="1" applyFill="1" applyBorder="1" applyAlignment="1">
      <alignment vertical="top"/>
    </xf>
    <xf numFmtId="0" fontId="24" fillId="0" borderId="47" xfId="0" applyFont="1" applyFill="1" applyBorder="1" applyAlignment="1">
      <alignment vertical="top"/>
    </xf>
    <xf numFmtId="0" fontId="5" fillId="0" borderId="0" xfId="0" applyFont="1" applyFill="1" applyBorder="1" applyAlignment="1">
      <alignment vertical="top"/>
    </xf>
    <xf numFmtId="0" fontId="9" fillId="0" borderId="0" xfId="0" applyFont="1" applyFill="1" applyBorder="1" applyAlignment="1">
      <alignment vertical="top"/>
    </xf>
    <xf numFmtId="20" fontId="24" fillId="0" borderId="1" xfId="0" applyNumberFormat="1" applyFont="1" applyFill="1" applyBorder="1" applyAlignment="1">
      <alignment vertical="top"/>
    </xf>
    <xf numFmtId="0" fontId="4" fillId="0" borderId="0" xfId="0" applyFont="1" applyFill="1" applyBorder="1" applyAlignment="1" applyProtection="1">
      <alignment horizontal="center" vertical="top"/>
    </xf>
    <xf numFmtId="0" fontId="5" fillId="0" borderId="0" xfId="0" applyFont="1" applyBorder="1" applyAlignment="1" applyProtection="1"/>
    <xf numFmtId="38" fontId="24" fillId="0" borderId="33" xfId="2" applyFont="1" applyFill="1" applyBorder="1" applyAlignment="1">
      <alignment horizontal="left" vertical="center" shrinkToFit="1"/>
    </xf>
    <xf numFmtId="0" fontId="40" fillId="0" borderId="53" xfId="0" applyFont="1" applyFill="1" applyBorder="1" applyAlignment="1">
      <alignment horizontal="center" vertical="top" shrinkToFit="1"/>
    </xf>
    <xf numFmtId="0" fontId="11" fillId="0" borderId="0" xfId="0" applyFont="1"/>
    <xf numFmtId="38" fontId="7" fillId="0" borderId="0" xfId="2" applyFont="1" applyFill="1" applyBorder="1" applyAlignment="1">
      <alignment horizontal="center" vertical="center"/>
    </xf>
    <xf numFmtId="0" fontId="11" fillId="0" borderId="0" xfId="0" applyFont="1" applyAlignment="1">
      <alignment vertical="center"/>
    </xf>
    <xf numFmtId="0" fontId="8" fillId="0" borderId="0" xfId="0" applyFont="1" applyFill="1" applyBorder="1" applyAlignment="1">
      <alignment vertical="center"/>
    </xf>
    <xf numFmtId="38" fontId="27" fillId="0" borderId="10" xfId="2" applyFont="1" applyFill="1" applyBorder="1" applyAlignment="1" applyProtection="1">
      <alignment vertical="center"/>
    </xf>
    <xf numFmtId="38" fontId="27" fillId="0" borderId="4" xfId="2" applyFont="1" applyFill="1" applyBorder="1" applyAlignment="1" applyProtection="1">
      <alignment vertical="center"/>
    </xf>
    <xf numFmtId="38" fontId="5" fillId="0" borderId="27" xfId="2" applyFont="1" applyFill="1" applyBorder="1" applyAlignment="1">
      <alignment vertical="center"/>
    </xf>
    <xf numFmtId="0" fontId="5" fillId="0" borderId="27" xfId="0" applyFont="1" applyFill="1" applyBorder="1" applyAlignment="1">
      <alignment vertical="center"/>
    </xf>
    <xf numFmtId="38" fontId="5" fillId="0" borderId="5" xfId="2" applyFont="1" applyFill="1" applyBorder="1" applyAlignment="1">
      <alignment vertical="center"/>
    </xf>
    <xf numFmtId="0" fontId="5" fillId="0" borderId="5" xfId="0" applyFont="1" applyFill="1" applyBorder="1" applyAlignment="1">
      <alignment vertical="center"/>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38" fontId="4" fillId="0" borderId="0" xfId="3" applyFont="1" applyFill="1" applyBorder="1" applyAlignment="1">
      <alignment vertical="center"/>
    </xf>
    <xf numFmtId="38" fontId="5" fillId="0" borderId="0" xfId="3" applyFont="1" applyFill="1" applyBorder="1" applyAlignment="1">
      <alignment vertical="center"/>
    </xf>
    <xf numFmtId="38" fontId="11" fillId="0" borderId="0" xfId="3" applyFont="1" applyFill="1" applyBorder="1" applyAlignment="1">
      <alignment vertical="center"/>
    </xf>
    <xf numFmtId="38" fontId="8" fillId="0" borderId="0" xfId="3" applyFont="1" applyFill="1" applyBorder="1" applyAlignment="1">
      <alignment horizontal="right" vertical="center"/>
    </xf>
    <xf numFmtId="181" fontId="24" fillId="0" borderId="0" xfId="0" applyNumberFormat="1" applyFont="1" applyFill="1" applyAlignment="1">
      <alignment vertical="center" shrinkToFit="1"/>
    </xf>
    <xf numFmtId="0" fontId="11" fillId="0" borderId="0" xfId="0" applyFont="1" applyFill="1"/>
    <xf numFmtId="0" fontId="4" fillId="0" borderId="2" xfId="0" applyFont="1" applyFill="1" applyBorder="1" applyAlignment="1">
      <alignment vertical="center" shrinkToFit="1"/>
    </xf>
    <xf numFmtId="38" fontId="4" fillId="0" borderId="2" xfId="2" applyFont="1" applyFill="1" applyBorder="1" applyAlignment="1">
      <alignment vertical="center" shrinkToFit="1"/>
    </xf>
    <xf numFmtId="38" fontId="11" fillId="0" borderId="2" xfId="2" applyFont="1" applyFill="1" applyBorder="1" applyAlignment="1">
      <alignment horizontal="center" vertical="center"/>
    </xf>
    <xf numFmtId="38" fontId="11"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4" fillId="0" borderId="44" xfId="2" applyFont="1" applyFill="1" applyBorder="1" applyAlignment="1">
      <alignment vertical="center" shrinkToFit="1"/>
    </xf>
    <xf numFmtId="38" fontId="11" fillId="0" borderId="33" xfId="2" applyFont="1" applyFill="1" applyBorder="1" applyAlignment="1">
      <alignment vertical="center" shrinkToFit="1"/>
    </xf>
    <xf numFmtId="38" fontId="11" fillId="0" borderId="37" xfId="2" applyFont="1" applyFill="1" applyBorder="1" applyAlignment="1">
      <alignment vertical="center" shrinkToFit="1"/>
    </xf>
    <xf numFmtId="0" fontId="11" fillId="0" borderId="37" xfId="0" applyFont="1" applyFill="1" applyBorder="1" applyAlignment="1">
      <alignment vertical="center" shrinkToFit="1"/>
    </xf>
    <xf numFmtId="0" fontId="11"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2" fillId="0" borderId="4" xfId="3" applyFont="1" applyFill="1" applyBorder="1" applyAlignment="1">
      <alignment horizontal="center" vertical="center"/>
    </xf>
    <xf numFmtId="38" fontId="24" fillId="0" borderId="2" xfId="3" applyFont="1" applyFill="1" applyBorder="1" applyAlignment="1">
      <alignment vertical="center" shrinkToFit="1"/>
    </xf>
    <xf numFmtId="38" fontId="18" fillId="0" borderId="0" xfId="3" applyFont="1" applyFill="1" applyBorder="1" applyAlignment="1" applyProtection="1">
      <alignment horizontal="center" vertical="center"/>
    </xf>
    <xf numFmtId="38" fontId="27"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24" fillId="0" borderId="0" xfId="3" applyFont="1" applyFill="1" applyBorder="1" applyAlignment="1" applyProtection="1">
      <alignment vertical="center"/>
    </xf>
    <xf numFmtId="38" fontId="18" fillId="0" borderId="0" xfId="3" applyFont="1" applyFill="1" applyBorder="1" applyAlignment="1" applyProtection="1">
      <alignment vertical="center"/>
    </xf>
    <xf numFmtId="38" fontId="2" fillId="0" borderId="4" xfId="3" applyFont="1" applyFill="1" applyBorder="1" applyAlignment="1">
      <alignment vertical="center"/>
    </xf>
    <xf numFmtId="38" fontId="18" fillId="0" borderId="11" xfId="3" applyFont="1" applyFill="1" applyBorder="1" applyAlignment="1" applyProtection="1">
      <alignment horizontal="center" vertical="center"/>
    </xf>
    <xf numFmtId="38" fontId="18" fillId="0" borderId="5" xfId="3" applyFont="1" applyFill="1" applyBorder="1" applyAlignment="1" applyProtection="1">
      <alignment vertical="center"/>
    </xf>
    <xf numFmtId="38" fontId="2" fillId="0" borderId="0" xfId="3" applyFont="1" applyFill="1" applyBorder="1" applyAlignment="1">
      <alignment vertical="center" shrinkToFit="1"/>
    </xf>
    <xf numFmtId="38" fontId="9" fillId="0" borderId="0" xfId="3" applyFont="1" applyFill="1" applyBorder="1" applyAlignment="1">
      <alignment vertical="center"/>
    </xf>
    <xf numFmtId="38" fontId="4" fillId="0" borderId="0" xfId="3" applyFont="1" applyFill="1" applyBorder="1" applyAlignment="1">
      <alignment horizontal="center" vertical="center" shrinkToFit="1"/>
    </xf>
    <xf numFmtId="38" fontId="14" fillId="0" borderId="0" xfId="3" applyFont="1" applyFill="1" applyBorder="1" applyAlignment="1">
      <alignment vertical="center"/>
    </xf>
    <xf numFmtId="38" fontId="14" fillId="0" borderId="0" xfId="3" applyFont="1" applyFill="1" applyBorder="1" applyAlignment="1" applyProtection="1">
      <alignment vertical="center"/>
    </xf>
    <xf numFmtId="0" fontId="43" fillId="0" borderId="68" xfId="0" applyFont="1" applyFill="1" applyBorder="1" applyAlignment="1">
      <alignment horizontal="center" vertical="center" shrinkToFit="1"/>
    </xf>
    <xf numFmtId="38" fontId="9" fillId="0" borderId="69" xfId="3" applyFont="1" applyFill="1" applyBorder="1" applyAlignment="1">
      <alignment vertical="center"/>
    </xf>
    <xf numFmtId="38" fontId="9" fillId="0" borderId="72" xfId="3" applyFont="1" applyFill="1" applyBorder="1" applyAlignment="1">
      <alignment vertical="center"/>
    </xf>
    <xf numFmtId="38" fontId="9" fillId="0" borderId="74" xfId="3" applyFont="1" applyFill="1" applyBorder="1" applyAlignment="1">
      <alignment vertical="center"/>
    </xf>
    <xf numFmtId="38" fontId="9" fillId="0" borderId="76" xfId="3" applyFont="1" applyFill="1" applyBorder="1" applyAlignment="1">
      <alignment vertical="center"/>
    </xf>
    <xf numFmtId="38" fontId="9" fillId="0" borderId="3" xfId="3" applyFont="1" applyFill="1" applyBorder="1" applyAlignment="1" applyProtection="1">
      <alignment vertical="center" shrinkToFit="1"/>
    </xf>
    <xf numFmtId="38" fontId="9" fillId="0" borderId="11" xfId="3" applyFont="1" applyFill="1" applyBorder="1" applyAlignment="1">
      <alignment vertical="center"/>
    </xf>
    <xf numFmtId="38" fontId="9" fillId="0" borderId="67" xfId="3" applyFont="1" applyFill="1" applyBorder="1" applyAlignment="1">
      <alignment vertical="center"/>
    </xf>
    <xf numFmtId="38" fontId="9" fillId="0" borderId="10" xfId="2" applyFont="1" applyFill="1" applyBorder="1" applyAlignment="1">
      <alignment horizontal="center" vertical="center"/>
    </xf>
    <xf numFmtId="0" fontId="18" fillId="0" borderId="38" xfId="0" applyFont="1" applyFill="1" applyBorder="1" applyAlignment="1">
      <alignment vertical="center"/>
    </xf>
    <xf numFmtId="0" fontId="36" fillId="0" borderId="4" xfId="0" applyFont="1" applyFill="1" applyBorder="1" applyAlignment="1">
      <alignment vertical="center" textRotation="255"/>
    </xf>
    <xf numFmtId="0" fontId="7" fillId="0" borderId="4" xfId="0" applyFont="1" applyFill="1" applyBorder="1" applyAlignment="1">
      <alignment horizontal="center"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40" fillId="0" borderId="0" xfId="0" applyFont="1" applyFill="1" applyAlignment="1">
      <alignment vertical="center"/>
    </xf>
    <xf numFmtId="38" fontId="0" fillId="0" borderId="3" xfId="3" applyFont="1" applyFill="1" applyBorder="1" applyAlignment="1">
      <alignment vertical="center"/>
    </xf>
    <xf numFmtId="38" fontId="0" fillId="0" borderId="5" xfId="3" applyFont="1" applyFill="1" applyBorder="1" applyAlignment="1">
      <alignment vertical="center"/>
    </xf>
    <xf numFmtId="0" fontId="7" fillId="0" borderId="77" xfId="0" applyFont="1" applyFill="1" applyBorder="1" applyAlignment="1">
      <alignment horizontal="center" vertical="center"/>
    </xf>
    <xf numFmtId="38" fontId="4" fillId="0" borderId="4" xfId="3" applyFont="1" applyFill="1" applyBorder="1" applyAlignment="1">
      <alignment vertical="center" shrinkToFit="1"/>
    </xf>
    <xf numFmtId="0" fontId="18" fillId="0" borderId="33" xfId="0" applyFont="1" applyFill="1" applyBorder="1" applyAlignment="1">
      <alignment vertical="center"/>
    </xf>
    <xf numFmtId="0" fontId="18" fillId="0" borderId="11" xfId="0" applyFont="1" applyFill="1" applyBorder="1" applyAlignment="1">
      <alignment vertical="center"/>
    </xf>
    <xf numFmtId="0" fontId="7" fillId="0" borderId="37" xfId="0" applyFont="1" applyFill="1" applyBorder="1" applyAlignment="1">
      <alignment horizontal="center" vertical="center" shrinkToFit="1"/>
    </xf>
    <xf numFmtId="38" fontId="47" fillId="0" borderId="0" xfId="2" applyFont="1" applyFill="1" applyBorder="1" applyAlignment="1" applyProtection="1">
      <alignment vertical="center"/>
    </xf>
    <xf numFmtId="0" fontId="18"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1" fillId="0" borderId="0" xfId="0" applyNumberFormat="1" applyFont="1" applyFill="1" applyBorder="1" applyAlignment="1">
      <alignment vertical="center"/>
    </xf>
    <xf numFmtId="0" fontId="47"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1" fillId="0" borderId="5" xfId="0" applyNumberFormat="1" applyFont="1" applyFill="1" applyBorder="1" applyAlignment="1">
      <alignment vertical="center"/>
    </xf>
    <xf numFmtId="0" fontId="47" fillId="0" borderId="5" xfId="0" applyFont="1" applyFill="1" applyBorder="1" applyAlignment="1" applyProtection="1">
      <alignment vertical="center"/>
    </xf>
    <xf numFmtId="0" fontId="18" fillId="0" borderId="31" xfId="0" applyFont="1" applyFill="1" applyBorder="1" applyAlignment="1" applyProtection="1">
      <alignment vertical="center"/>
    </xf>
    <xf numFmtId="0" fontId="2" fillId="0" borderId="3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 fillId="0" borderId="31" xfId="0" applyFont="1" applyFill="1" applyBorder="1" applyAlignment="1">
      <alignment horizontal="center" vertical="center"/>
    </xf>
    <xf numFmtId="38" fontId="9" fillId="0" borderId="7" xfId="3" applyFont="1" applyFill="1" applyBorder="1" applyAlignment="1">
      <alignment vertical="center"/>
    </xf>
    <xf numFmtId="38" fontId="9" fillId="0" borderId="16" xfId="3" applyFont="1" applyFill="1" applyBorder="1" applyAlignment="1">
      <alignment vertical="center"/>
    </xf>
    <xf numFmtId="0" fontId="25" fillId="0" borderId="2" xfId="0" applyFont="1" applyFill="1" applyBorder="1" applyAlignment="1">
      <alignment vertical="center"/>
    </xf>
    <xf numFmtId="0" fontId="25" fillId="0" borderId="37" xfId="0" applyFont="1" applyFill="1" applyBorder="1" applyAlignment="1">
      <alignment vertical="center"/>
    </xf>
    <xf numFmtId="38" fontId="4" fillId="0" borderId="60" xfId="3" applyFont="1" applyFill="1" applyBorder="1" applyAlignment="1">
      <alignment vertical="center" shrinkToFit="1"/>
    </xf>
    <xf numFmtId="38" fontId="4" fillId="0" borderId="14" xfId="3" applyFont="1" applyFill="1" applyBorder="1" applyAlignment="1">
      <alignment vertical="center" shrinkToFit="1"/>
    </xf>
    <xf numFmtId="38" fontId="25" fillId="0" borderId="14" xfId="3" applyFont="1" applyFill="1" applyBorder="1" applyAlignment="1">
      <alignment horizontal="left" vertical="center"/>
    </xf>
    <xf numFmtId="38" fontId="25" fillId="0" borderId="2" xfId="3" applyFont="1" applyFill="1" applyBorder="1" applyAlignment="1">
      <alignment horizontal="left" vertical="center"/>
    </xf>
    <xf numFmtId="38" fontId="11" fillId="0" borderId="14" xfId="3" applyFont="1" applyFill="1" applyBorder="1" applyAlignment="1">
      <alignment vertical="center"/>
    </xf>
    <xf numFmtId="38" fontId="11" fillId="0" borderId="12" xfId="2" applyFont="1" applyFill="1" applyBorder="1" applyAlignment="1">
      <alignment vertical="center"/>
    </xf>
    <xf numFmtId="38" fontId="9" fillId="0" borderId="3" xfId="3" applyFont="1" applyFill="1" applyBorder="1" applyAlignment="1" applyProtection="1">
      <alignment vertical="center"/>
    </xf>
    <xf numFmtId="38" fontId="27" fillId="0" borderId="31" xfId="2" applyFont="1" applyFill="1" applyBorder="1" applyAlignment="1" applyProtection="1">
      <alignment vertical="center"/>
      <protection locked="0"/>
    </xf>
    <xf numFmtId="38" fontId="27" fillId="0" borderId="10" xfId="2"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7" fillId="0" borderId="38" xfId="0" applyFont="1" applyFill="1" applyBorder="1" applyAlignment="1" applyProtection="1">
      <alignment vertical="center"/>
      <protection locked="0"/>
    </xf>
    <xf numFmtId="38" fontId="27" fillId="0" borderId="10" xfId="2" applyFont="1" applyFill="1" applyBorder="1" applyAlignment="1" applyProtection="1">
      <alignment vertical="center" shrinkToFit="1"/>
      <protection locked="0"/>
    </xf>
    <xf numFmtId="38" fontId="27" fillId="0" borderId="10" xfId="3" applyFont="1" applyFill="1" applyBorder="1" applyAlignment="1" applyProtection="1">
      <alignment vertical="center"/>
      <protection locked="0"/>
    </xf>
    <xf numFmtId="38" fontId="18" fillId="0" borderId="10" xfId="2" applyFont="1" applyFill="1" applyBorder="1" applyAlignment="1" applyProtection="1">
      <alignment vertical="center"/>
      <protection locked="0"/>
    </xf>
    <xf numFmtId="0" fontId="40" fillId="0" borderId="11" xfId="0" applyFont="1" applyFill="1" applyBorder="1" applyAlignment="1" applyProtection="1">
      <alignment vertical="center" shrinkToFit="1"/>
      <protection locked="0"/>
    </xf>
    <xf numFmtId="0" fontId="11"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24"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38" fontId="5" fillId="0" borderId="0" xfId="2"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40"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38" fontId="5" fillId="0" borderId="5" xfId="2"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5"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5"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38" fontId="5" fillId="0" borderId="11"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38" fontId="35" fillId="0" borderId="13" xfId="2" applyFont="1" applyFill="1" applyBorder="1" applyAlignment="1" applyProtection="1">
      <alignment vertical="center" wrapText="1"/>
      <protection locked="0"/>
    </xf>
    <xf numFmtId="38" fontId="11" fillId="0" borderId="13" xfId="2" applyFont="1" applyFill="1" applyBorder="1" applyAlignment="1" applyProtection="1">
      <alignment vertical="center"/>
      <protection locked="0"/>
    </xf>
    <xf numFmtId="38" fontId="5"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0" fontId="34" fillId="0" borderId="0" xfId="0" applyFont="1" applyFill="1" applyBorder="1" applyAlignment="1" applyProtection="1">
      <alignment vertical="center" shrinkToFit="1"/>
      <protection locked="0"/>
    </xf>
    <xf numFmtId="38" fontId="11"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28" xfId="0" applyFont="1" applyFill="1" applyBorder="1" applyAlignment="1" applyProtection="1">
      <alignment vertical="center"/>
      <protection locked="0"/>
    </xf>
    <xf numFmtId="38" fontId="17" fillId="0" borderId="0" xfId="2"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38" fontId="33" fillId="0" borderId="0" xfId="2" applyFont="1" applyFill="1" applyBorder="1" applyAlignment="1" applyProtection="1">
      <alignment vertical="center"/>
      <protection locked="0"/>
    </xf>
    <xf numFmtId="38" fontId="5" fillId="0" borderId="28" xfId="2"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Continuous" vertical="center"/>
      <protection locked="0"/>
    </xf>
    <xf numFmtId="0" fontId="5" fillId="0" borderId="0" xfId="0" applyFont="1" applyFill="1" applyBorder="1" applyAlignment="1" applyProtection="1">
      <alignment horizontal="centerContinuous" vertical="center"/>
      <protection locked="0"/>
    </xf>
    <xf numFmtId="38" fontId="5" fillId="0" borderId="0"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horizontal="center" vertical="center"/>
      <protection locked="0"/>
    </xf>
    <xf numFmtId="38" fontId="10" fillId="0" borderId="0" xfId="0" applyNumberFormat="1" applyFont="1" applyFill="1" applyBorder="1" applyAlignment="1" applyProtection="1">
      <alignment horizontal="right" vertical="center"/>
      <protection locked="0"/>
    </xf>
    <xf numFmtId="38" fontId="10" fillId="0" borderId="28" xfId="0" applyNumberFormat="1" applyFont="1" applyFill="1" applyBorder="1" applyAlignment="1" applyProtection="1">
      <alignment horizontal="right" vertical="center"/>
      <protection locked="0"/>
    </xf>
    <xf numFmtId="0" fontId="5" fillId="0" borderId="13"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34" fillId="0" borderId="16" xfId="0" applyFont="1" applyFill="1" applyBorder="1" applyAlignment="1" applyProtection="1">
      <alignment vertical="center" shrinkToFit="1"/>
      <protection locked="0"/>
    </xf>
    <xf numFmtId="38" fontId="11"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0" fontId="36"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24" fillId="0" borderId="26"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38" fontId="34" fillId="0" borderId="0" xfId="2" applyFont="1" applyFill="1" applyBorder="1" applyAlignment="1" applyProtection="1">
      <alignment vertical="center"/>
      <protection locked="0"/>
    </xf>
    <xf numFmtId="38" fontId="12" fillId="0" borderId="0" xfId="2"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4" fillId="0" borderId="16" xfId="0" applyFont="1" applyFill="1" applyBorder="1" applyAlignment="1" applyProtection="1">
      <alignment vertical="center"/>
      <protection locked="0"/>
    </xf>
    <xf numFmtId="0" fontId="34" fillId="0" borderId="5" xfId="0" applyFont="1" applyFill="1" applyBorder="1" applyAlignment="1" applyProtection="1">
      <alignment vertical="center"/>
      <protection locked="0"/>
    </xf>
    <xf numFmtId="38" fontId="12"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12" fillId="0" borderId="0"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38" fontId="4" fillId="0" borderId="13" xfId="0" applyNumberFormat="1" applyFont="1" applyFill="1" applyBorder="1" applyAlignment="1" applyProtection="1">
      <alignment horizontal="center" vertical="center"/>
      <protection locked="0"/>
    </xf>
    <xf numFmtId="38" fontId="12" fillId="0" borderId="13" xfId="0" applyNumberFormat="1" applyFont="1" applyFill="1" applyBorder="1" applyAlignment="1" applyProtection="1">
      <alignment horizontal="center" vertical="center"/>
      <protection locked="0"/>
    </xf>
    <xf numFmtId="38" fontId="39" fillId="0" borderId="13" xfId="0" applyNumberFormat="1" applyFont="1" applyFill="1" applyBorder="1" applyAlignment="1" applyProtection="1">
      <alignment horizontal="right" vertical="center"/>
      <protection locked="0"/>
    </xf>
    <xf numFmtId="0" fontId="34" fillId="0" borderId="3" xfId="0" applyFont="1" applyFill="1" applyBorder="1" applyAlignment="1" applyProtection="1">
      <alignment vertical="center"/>
      <protection locked="0"/>
    </xf>
    <xf numFmtId="38" fontId="38" fillId="0" borderId="11" xfId="2" applyFont="1" applyFill="1" applyBorder="1" applyAlignment="1" applyProtection="1">
      <alignment vertical="center" shrinkToFit="1"/>
      <protection locked="0"/>
    </xf>
    <xf numFmtId="38" fontId="11" fillId="0" borderId="11" xfId="2" applyFont="1" applyFill="1" applyBorder="1" applyAlignment="1" applyProtection="1">
      <alignment vertical="center" shrinkToFit="1"/>
      <protection locked="0"/>
    </xf>
    <xf numFmtId="38" fontId="38"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11" fillId="0" borderId="0" xfId="2" applyFont="1" applyFill="1" applyBorder="1" applyAlignment="1" applyProtection="1">
      <alignment horizontal="center" vertical="center" shrinkToFit="1"/>
      <protection locked="0"/>
    </xf>
    <xf numFmtId="38" fontId="5" fillId="0" borderId="0" xfId="2" applyFont="1" applyFill="1" applyBorder="1" applyAlignment="1" applyProtection="1">
      <alignment horizontal="center" vertical="center"/>
      <protection locked="0"/>
    </xf>
    <xf numFmtId="0" fontId="38"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38" fontId="38" fillId="0" borderId="13" xfId="2" applyFont="1" applyFill="1" applyBorder="1" applyAlignment="1" applyProtection="1">
      <alignment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1"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protection locked="0"/>
    </xf>
    <xf numFmtId="38" fontId="5"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4" fillId="0" borderId="11" xfId="2" applyFont="1" applyFill="1" applyBorder="1" applyAlignment="1" applyProtection="1">
      <alignment vertical="center"/>
      <protection locked="0"/>
    </xf>
    <xf numFmtId="38" fontId="11" fillId="0" borderId="11" xfId="2"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8" fontId="31" fillId="0" borderId="28" xfId="2" applyFont="1" applyFill="1" applyBorder="1" applyAlignment="1" applyProtection="1">
      <alignment vertical="center"/>
      <protection locked="0"/>
    </xf>
    <xf numFmtId="38" fontId="8" fillId="0" borderId="0" xfId="2" applyFont="1" applyFill="1" applyBorder="1" applyAlignment="1" applyProtection="1">
      <alignment vertical="center"/>
      <protection locked="0"/>
    </xf>
    <xf numFmtId="38" fontId="5" fillId="0" borderId="0" xfId="2" applyFont="1" applyFill="1" applyBorder="1" applyAlignment="1" applyProtection="1">
      <alignment horizontal="centerContinuous" vertical="center"/>
      <protection locked="0"/>
    </xf>
    <xf numFmtId="38" fontId="34" fillId="0" borderId="13" xfId="2" applyFont="1" applyFill="1" applyBorder="1" applyAlignment="1" applyProtection="1">
      <alignment vertical="center"/>
      <protection locked="0"/>
    </xf>
    <xf numFmtId="38" fontId="8" fillId="0" borderId="13" xfId="2" applyFont="1" applyFill="1" applyBorder="1" applyAlignment="1" applyProtection="1">
      <alignment vertical="center"/>
      <protection locked="0"/>
    </xf>
    <xf numFmtId="38" fontId="31" fillId="0" borderId="29" xfId="2"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38" fontId="31" fillId="0" borderId="38" xfId="2" applyFont="1" applyFill="1" applyBorder="1" applyAlignment="1" applyProtection="1">
      <alignment vertical="center"/>
      <protection locked="0"/>
    </xf>
    <xf numFmtId="38" fontId="34" fillId="0" borderId="0" xfId="3" applyFont="1" applyFill="1" applyBorder="1" applyAlignment="1" applyProtection="1">
      <alignment vertical="center"/>
      <protection locked="0"/>
    </xf>
    <xf numFmtId="38" fontId="34" fillId="0" borderId="0" xfId="2" applyFont="1" applyFill="1" applyBorder="1" applyAlignment="1" applyProtection="1">
      <alignment vertical="center" shrinkToFit="1"/>
      <protection locked="0"/>
    </xf>
    <xf numFmtId="38" fontId="34" fillId="0" borderId="16" xfId="2" applyFont="1" applyFill="1" applyBorder="1" applyAlignment="1" applyProtection="1">
      <alignment vertical="center" shrinkToFit="1"/>
      <protection locked="0"/>
    </xf>
    <xf numFmtId="38" fontId="38" fillId="0" borderId="16" xfId="2" applyFont="1" applyFill="1" applyBorder="1" applyAlignment="1" applyProtection="1">
      <alignment vertical="center" shrinkToFit="1"/>
      <protection locked="0"/>
    </xf>
    <xf numFmtId="38" fontId="38" fillId="0" borderId="0" xfId="2" applyFont="1" applyFill="1" applyBorder="1" applyAlignment="1" applyProtection="1">
      <alignment horizontal="right" vertical="center" shrinkToFit="1"/>
      <protection locked="0"/>
    </xf>
    <xf numFmtId="38" fontId="38" fillId="0" borderId="13" xfId="2" applyFont="1" applyFill="1" applyBorder="1" applyAlignment="1" applyProtection="1">
      <alignment horizontal="centerContinuous" vertical="center" shrinkToFit="1"/>
      <protection locked="0"/>
    </xf>
    <xf numFmtId="38" fontId="2" fillId="0" borderId="0" xfId="2" applyFont="1" applyFill="1" applyBorder="1" applyAlignment="1" applyProtection="1">
      <alignment vertical="center" shrinkToFit="1"/>
      <protection locked="0"/>
    </xf>
    <xf numFmtId="38" fontId="8"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4"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8"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8"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4" fillId="0" borderId="0" xfId="2" applyFont="1" applyFill="1" applyBorder="1" applyAlignment="1" applyProtection="1">
      <alignment horizontal="right" vertical="center" shrinkToFit="1"/>
      <protection locked="0"/>
    </xf>
    <xf numFmtId="38" fontId="34"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0" fontId="36" fillId="0" borderId="28" xfId="0" applyFont="1" applyFill="1" applyBorder="1" applyAlignment="1" applyProtection="1">
      <alignment vertical="center"/>
      <protection locked="0"/>
    </xf>
    <xf numFmtId="38" fontId="18" fillId="0" borderId="4" xfId="2" applyFont="1" applyFill="1" applyBorder="1" applyAlignment="1" applyProtection="1">
      <alignment horizontal="centerContinuous" vertical="center"/>
      <protection locked="0"/>
    </xf>
    <xf numFmtId="38" fontId="47" fillId="0" borderId="10" xfId="3"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28"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9" fillId="0" borderId="7" xfId="3" applyFont="1" applyFill="1" applyBorder="1" applyAlignment="1" applyProtection="1">
      <alignment vertical="center"/>
      <protection locked="0"/>
    </xf>
    <xf numFmtId="38" fontId="9" fillId="0" borderId="16" xfId="3" applyFont="1" applyFill="1" applyBorder="1" applyAlignment="1" applyProtection="1">
      <alignment vertical="center"/>
      <protection locked="0"/>
    </xf>
    <xf numFmtId="38" fontId="9" fillId="0" borderId="6" xfId="3" applyFont="1" applyFill="1" applyBorder="1" applyAlignment="1" applyProtection="1">
      <alignment vertical="center"/>
      <protection locked="0"/>
    </xf>
    <xf numFmtId="0" fontId="24" fillId="0" borderId="17" xfId="0" applyFont="1" applyFill="1" applyBorder="1" applyAlignment="1" applyProtection="1">
      <alignment horizontal="left" vertical="top"/>
    </xf>
    <xf numFmtId="182" fontId="24" fillId="0" borderId="0" xfId="0" applyNumberFormat="1" applyFont="1" applyFill="1" applyAlignment="1" applyProtection="1">
      <alignment vertical="center" shrinkToFit="1"/>
    </xf>
    <xf numFmtId="0" fontId="25" fillId="0" borderId="0" xfId="0" applyFont="1" applyFill="1" applyAlignment="1" applyProtection="1">
      <alignment vertical="center"/>
    </xf>
    <xf numFmtId="0" fontId="22" fillId="0" borderId="58" xfId="0" applyFont="1" applyFill="1" applyBorder="1" applyAlignment="1" applyProtection="1">
      <alignment vertical="top"/>
    </xf>
    <xf numFmtId="0" fontId="24" fillId="0" borderId="1" xfId="0" applyFont="1" applyFill="1" applyBorder="1" applyAlignment="1" applyProtection="1">
      <alignment vertical="top"/>
    </xf>
    <xf numFmtId="0" fontId="11" fillId="0" borderId="5" xfId="0" applyFont="1" applyFill="1" applyBorder="1" applyAlignment="1" applyProtection="1">
      <alignment vertical="top"/>
    </xf>
    <xf numFmtId="0" fontId="11" fillId="0" borderId="0" xfId="0" applyFont="1" applyFill="1" applyBorder="1" applyAlignment="1" applyProtection="1">
      <alignment vertical="top"/>
    </xf>
    <xf numFmtId="0" fontId="24" fillId="0" borderId="46" xfId="0" applyFont="1" applyFill="1" applyBorder="1" applyAlignment="1" applyProtection="1">
      <alignment vertical="top"/>
    </xf>
    <xf numFmtId="0" fontId="24" fillId="0" borderId="47" xfId="0" applyFont="1" applyFill="1" applyBorder="1" applyAlignment="1" applyProtection="1">
      <alignment vertical="top"/>
    </xf>
    <xf numFmtId="182" fontId="11" fillId="0" borderId="0" xfId="0" applyNumberFormat="1" applyFont="1" applyFill="1" applyAlignment="1" applyProtection="1">
      <alignment vertical="center" shrinkToFit="1"/>
    </xf>
    <xf numFmtId="0" fontId="24" fillId="0" borderId="0" xfId="0" applyFont="1" applyFill="1" applyBorder="1" applyAlignment="1" applyProtection="1">
      <alignment vertical="top"/>
    </xf>
    <xf numFmtId="0" fontId="2" fillId="0" borderId="5" xfId="0" applyFont="1" applyFill="1" applyBorder="1" applyAlignment="1" applyProtection="1">
      <alignment vertical="top"/>
    </xf>
    <xf numFmtId="0" fontId="24" fillId="0" borderId="47" xfId="0" applyFont="1" applyBorder="1" applyAlignment="1" applyProtection="1">
      <alignment vertical="top"/>
    </xf>
    <xf numFmtId="0" fontId="2" fillId="0" borderId="0" xfId="0" applyFont="1" applyFill="1" applyBorder="1" applyAlignment="1" applyProtection="1">
      <alignment vertical="top"/>
    </xf>
    <xf numFmtId="0" fontId="24" fillId="0" borderId="56" xfId="0" applyFont="1" applyFill="1" applyBorder="1" applyAlignment="1" applyProtection="1">
      <alignment horizontal="left" vertical="top"/>
    </xf>
    <xf numFmtId="0" fontId="24" fillId="0" borderId="37" xfId="0" applyFont="1" applyFill="1" applyBorder="1" applyAlignment="1" applyProtection="1">
      <alignment vertical="top"/>
    </xf>
    <xf numFmtId="0" fontId="24"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7" fillId="0" borderId="3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25" fillId="0" borderId="14" xfId="0" applyFont="1" applyFill="1" applyBorder="1" applyAlignment="1">
      <alignment horizontal="left" vertical="center"/>
    </xf>
    <xf numFmtId="0" fontId="11" fillId="0" borderId="2" xfId="0" applyFont="1" applyFill="1" applyBorder="1" applyAlignment="1">
      <alignment horizontal="left" vertical="center"/>
    </xf>
    <xf numFmtId="0" fontId="15" fillId="0" borderId="34" xfId="0" applyFont="1" applyFill="1" applyBorder="1" applyAlignment="1" applyProtection="1">
      <alignment horizontal="left" vertical="center"/>
    </xf>
    <xf numFmtId="0" fontId="25" fillId="0" borderId="17" xfId="0" applyFont="1" applyFill="1" applyBorder="1" applyAlignment="1">
      <alignment vertical="center"/>
    </xf>
    <xf numFmtId="0" fontId="25" fillId="0" borderId="25" xfId="0" applyFont="1" applyFill="1" applyBorder="1" applyAlignment="1">
      <alignment vertical="center"/>
    </xf>
    <xf numFmtId="0" fontId="26" fillId="0" borderId="0" xfId="0" applyFont="1" applyFill="1" applyAlignment="1">
      <alignment vertical="center"/>
    </xf>
    <xf numFmtId="0" fontId="36" fillId="0" borderId="60" xfId="0" applyFont="1" applyFill="1" applyBorder="1" applyAlignment="1" applyProtection="1">
      <alignment vertical="center"/>
      <protection locked="0"/>
    </xf>
    <xf numFmtId="38" fontId="9" fillId="0" borderId="111" xfId="3" applyFont="1" applyFill="1" applyBorder="1" applyAlignment="1" applyProtection="1">
      <alignment vertical="center"/>
      <protection locked="0"/>
    </xf>
    <xf numFmtId="0" fontId="8" fillId="0" borderId="0" xfId="0" applyFont="1" applyFill="1" applyAlignment="1">
      <alignment shrinkToFit="1"/>
    </xf>
    <xf numFmtId="0" fontId="56" fillId="0" borderId="0" xfId="0" applyFont="1" applyFill="1" applyAlignment="1">
      <alignment horizontal="right" vertical="center"/>
    </xf>
    <xf numFmtId="0" fontId="55" fillId="0" borderId="0" xfId="0" applyFont="1" applyFill="1" applyBorder="1" applyAlignment="1">
      <alignment vertical="center"/>
    </xf>
    <xf numFmtId="0" fontId="32" fillId="0" borderId="0" xfId="0" applyFont="1" applyFill="1" applyBorder="1" applyAlignment="1">
      <alignment vertical="center"/>
    </xf>
    <xf numFmtId="38" fontId="4" fillId="0" borderId="4" xfId="2" applyFont="1" applyFill="1" applyBorder="1" applyAlignment="1">
      <alignment vertical="center"/>
    </xf>
    <xf numFmtId="38" fontId="34" fillId="0" borderId="0" xfId="2" applyFont="1" applyFill="1" applyBorder="1" applyAlignment="1" applyProtection="1">
      <alignment vertical="center"/>
    </xf>
    <xf numFmtId="38" fontId="4" fillId="0" borderId="14" xfId="3" applyFont="1" applyFill="1" applyBorder="1" applyAlignment="1">
      <alignment vertical="center"/>
    </xf>
    <xf numFmtId="0" fontId="13" fillId="0" borderId="10" xfId="0" applyFont="1" applyFill="1" applyBorder="1" applyAlignment="1">
      <alignment vertical="center"/>
    </xf>
    <xf numFmtId="38" fontId="9" fillId="0" borderId="113" xfId="3" applyFont="1" applyFill="1" applyBorder="1" applyAlignment="1">
      <alignment vertical="center"/>
    </xf>
    <xf numFmtId="38" fontId="9" fillId="0" borderId="117" xfId="3" applyFont="1" applyFill="1" applyBorder="1" applyAlignment="1">
      <alignment vertical="center"/>
    </xf>
    <xf numFmtId="38" fontId="9" fillId="0" borderId="120" xfId="3" applyFont="1" applyFill="1" applyBorder="1" applyAlignment="1">
      <alignment vertical="center"/>
    </xf>
    <xf numFmtId="38" fontId="9" fillId="0" borderId="121" xfId="3" applyFont="1" applyFill="1" applyBorder="1" applyAlignment="1">
      <alignment vertical="center"/>
    </xf>
    <xf numFmtId="38" fontId="7" fillId="0" borderId="0" xfId="2" applyFont="1" applyFill="1" applyBorder="1" applyAlignment="1" applyProtection="1">
      <alignment vertical="center"/>
      <protection locked="0"/>
    </xf>
    <xf numFmtId="38" fontId="11" fillId="4" borderId="2" xfId="3" applyFont="1" applyFill="1" applyBorder="1" applyAlignment="1" applyProtection="1">
      <alignment vertical="center"/>
    </xf>
    <xf numFmtId="38" fontId="4" fillId="0" borderId="14" xfId="2" applyFont="1" applyFill="1" applyBorder="1" applyAlignment="1">
      <alignment horizontal="center" vertical="center" shrinkToFit="1"/>
    </xf>
    <xf numFmtId="38" fontId="9" fillId="0" borderId="122" xfId="3" applyFont="1" applyFill="1" applyBorder="1" applyAlignment="1" applyProtection="1">
      <alignment vertical="center"/>
      <protection locked="0"/>
    </xf>
    <xf numFmtId="38" fontId="9" fillId="0" borderId="124" xfId="3" applyFont="1" applyFill="1" applyBorder="1" applyAlignment="1" applyProtection="1">
      <alignment vertical="center"/>
      <protection locked="0"/>
    </xf>
    <xf numFmtId="0" fontId="2" fillId="0" borderId="66" xfId="0" applyFont="1" applyBorder="1" applyAlignment="1">
      <alignment vertical="center"/>
    </xf>
    <xf numFmtId="0" fontId="4" fillId="0" borderId="99" xfId="0" applyFont="1" applyBorder="1" applyAlignment="1">
      <alignment horizontal="center"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38" fontId="58" fillId="0" borderId="19" xfId="2" applyFont="1" applyFill="1" applyBorder="1" applyAlignment="1" applyProtection="1">
      <alignment vertical="center"/>
      <protection locked="0"/>
    </xf>
    <xf numFmtId="38" fontId="58" fillId="0" borderId="18" xfId="2" applyFont="1" applyFill="1" applyBorder="1" applyAlignment="1" applyProtection="1">
      <alignment vertical="center"/>
      <protection locked="0"/>
    </xf>
    <xf numFmtId="38" fontId="59" fillId="0" borderId="10" xfId="2" applyFont="1" applyFill="1" applyBorder="1" applyAlignment="1" applyProtection="1">
      <alignment vertical="center"/>
      <protection locked="0"/>
    </xf>
    <xf numFmtId="38" fontId="58" fillId="0" borderId="22" xfId="2" applyFont="1" applyFill="1" applyBorder="1" applyAlignment="1" applyProtection="1">
      <alignment vertical="center"/>
      <protection locked="0"/>
    </xf>
    <xf numFmtId="38" fontId="27" fillId="0" borderId="31" xfId="2" applyFont="1" applyFill="1" applyBorder="1" applyAlignment="1" applyProtection="1">
      <alignment vertical="center"/>
    </xf>
    <xf numFmtId="38" fontId="58" fillId="0" borderId="49" xfId="2" applyFont="1" applyFill="1" applyBorder="1" applyAlignment="1" applyProtection="1">
      <alignment vertical="center"/>
      <protection locked="0"/>
    </xf>
    <xf numFmtId="0" fontId="59" fillId="0" borderId="10" xfId="0" applyFont="1" applyFill="1" applyBorder="1" applyAlignment="1" applyProtection="1">
      <alignment vertical="center"/>
      <protection locked="0"/>
    </xf>
    <xf numFmtId="38" fontId="60" fillId="0" borderId="0" xfId="2" applyFont="1" applyFill="1" applyBorder="1" applyAlignment="1" applyProtection="1">
      <alignment vertical="center"/>
      <protection locked="0"/>
    </xf>
    <xf numFmtId="38" fontId="59" fillId="0" borderId="0" xfId="2" applyFont="1" applyFill="1" applyBorder="1" applyAlignment="1" applyProtection="1">
      <alignment vertical="center"/>
    </xf>
    <xf numFmtId="38" fontId="59" fillId="0" borderId="31" xfId="2" applyFont="1" applyFill="1" applyBorder="1" applyAlignment="1" applyProtection="1">
      <alignment vertical="center"/>
      <protection locked="0"/>
    </xf>
    <xf numFmtId="38" fontId="60" fillId="0" borderId="5" xfId="2" applyFont="1" applyFill="1" applyBorder="1" applyAlignment="1" applyProtection="1">
      <alignment vertical="center"/>
      <protection locked="0"/>
    </xf>
    <xf numFmtId="38" fontId="27" fillId="0" borderId="5" xfId="2" applyFont="1" applyFill="1" applyBorder="1" applyAlignment="1" applyProtection="1">
      <alignment vertical="center"/>
    </xf>
    <xf numFmtId="38" fontId="58" fillId="0" borderId="20" xfId="2" applyFont="1" applyFill="1" applyBorder="1" applyAlignment="1">
      <alignment vertical="center"/>
    </xf>
    <xf numFmtId="38" fontId="58" fillId="0" borderId="0" xfId="2" applyFont="1" applyFill="1" applyBorder="1" applyAlignment="1" applyProtection="1">
      <alignment vertical="center"/>
    </xf>
    <xf numFmtId="38" fontId="61" fillId="0" borderId="0" xfId="2" applyFont="1" applyFill="1" applyBorder="1" applyAlignment="1" applyProtection="1">
      <alignment vertical="center"/>
    </xf>
    <xf numFmtId="38" fontId="58" fillId="0" borderId="48" xfId="2" applyFont="1" applyFill="1" applyBorder="1" applyAlignment="1" applyProtection="1">
      <alignment vertical="center"/>
      <protection locked="0"/>
    </xf>
    <xf numFmtId="38" fontId="27" fillId="0" borderId="4" xfId="2" applyFont="1" applyFill="1" applyBorder="1" applyAlignment="1" applyProtection="1">
      <alignment vertical="center"/>
      <protection locked="0"/>
    </xf>
    <xf numFmtId="38" fontId="62" fillId="0" borderId="10" xfId="2" applyFont="1" applyFill="1" applyBorder="1" applyAlignment="1" applyProtection="1">
      <alignment vertical="center"/>
      <protection locked="0"/>
    </xf>
    <xf numFmtId="38" fontId="58" fillId="0" borderId="35" xfId="2" applyFont="1" applyFill="1" applyBorder="1" applyAlignment="1" applyProtection="1">
      <alignment vertical="center"/>
      <protection locked="0"/>
    </xf>
    <xf numFmtId="38" fontId="58" fillId="0" borderId="20" xfId="3" applyFont="1" applyFill="1" applyBorder="1" applyAlignment="1" applyProtection="1">
      <alignment vertical="center"/>
      <protection locked="0"/>
    </xf>
    <xf numFmtId="38" fontId="58" fillId="0" borderId="12" xfId="2" applyFont="1" applyFill="1" applyBorder="1" applyAlignment="1" applyProtection="1">
      <alignment vertical="center"/>
      <protection locked="0"/>
    </xf>
    <xf numFmtId="38" fontId="58" fillId="0" borderId="36" xfId="2" applyFont="1" applyFill="1" applyBorder="1" applyAlignment="1" applyProtection="1">
      <alignment vertical="center"/>
      <protection locked="0"/>
    </xf>
    <xf numFmtId="0" fontId="27" fillId="0" borderId="4" xfId="0" applyFont="1" applyFill="1" applyBorder="1" applyAlignment="1" applyProtection="1">
      <alignment vertical="center"/>
      <protection locked="0"/>
    </xf>
    <xf numFmtId="38" fontId="27" fillId="0" borderId="38" xfId="2" applyFont="1" applyFill="1" applyBorder="1" applyAlignment="1" applyProtection="1">
      <alignment vertical="center"/>
      <protection locked="0"/>
    </xf>
    <xf numFmtId="38" fontId="58" fillId="0" borderId="0" xfId="2" applyFont="1" applyFill="1" applyBorder="1" applyAlignment="1">
      <alignment vertical="center"/>
    </xf>
    <xf numFmtId="38" fontId="60" fillId="0" borderId="0" xfId="2" applyFont="1" applyFill="1" applyBorder="1" applyAlignment="1">
      <alignment vertical="center"/>
    </xf>
    <xf numFmtId="38" fontId="58" fillId="0" borderId="7" xfId="3" applyFont="1" applyFill="1" applyBorder="1" applyAlignment="1" applyProtection="1">
      <alignment vertical="center"/>
      <protection locked="0"/>
    </xf>
    <xf numFmtId="38" fontId="58" fillId="0" borderId="70" xfId="3" applyFont="1" applyFill="1" applyBorder="1" applyAlignment="1" applyProtection="1">
      <alignment vertical="center"/>
      <protection locked="0"/>
    </xf>
    <xf numFmtId="38" fontId="58" fillId="0" borderId="1" xfId="3" applyFont="1" applyFill="1" applyBorder="1" applyAlignment="1" applyProtection="1">
      <alignment vertical="center"/>
      <protection locked="0"/>
    </xf>
    <xf numFmtId="38" fontId="58" fillId="0" borderId="71" xfId="3" applyFont="1" applyFill="1" applyBorder="1" applyAlignment="1" applyProtection="1">
      <alignment vertical="center"/>
      <protection locked="0"/>
    </xf>
    <xf numFmtId="38" fontId="58" fillId="0" borderId="6" xfId="3" applyFont="1" applyFill="1" applyBorder="1" applyAlignment="1" applyProtection="1">
      <alignment vertical="center"/>
      <protection locked="0"/>
    </xf>
    <xf numFmtId="38" fontId="58" fillId="0" borderId="73" xfId="3" applyFont="1" applyFill="1" applyBorder="1" applyAlignment="1" applyProtection="1">
      <alignment vertical="center"/>
      <protection locked="0"/>
    </xf>
    <xf numFmtId="38" fontId="58" fillId="0" borderId="22" xfId="2" applyFont="1" applyFill="1" applyBorder="1" applyAlignment="1" applyProtection="1">
      <alignment horizontal="left" vertical="center"/>
      <protection locked="0"/>
    </xf>
    <xf numFmtId="38" fontId="27" fillId="0" borderId="10" xfId="2" applyFont="1" applyFill="1" applyBorder="1" applyAlignment="1" applyProtection="1">
      <alignment horizontal="left" vertical="center"/>
      <protection locked="0"/>
    </xf>
    <xf numFmtId="0" fontId="4" fillId="0" borderId="4" xfId="0" applyFont="1" applyFill="1" applyBorder="1" applyAlignment="1">
      <alignment horizontal="left" vertical="center"/>
    </xf>
    <xf numFmtId="0" fontId="24" fillId="0" borderId="4" xfId="0" applyFont="1" applyFill="1" applyBorder="1" applyAlignment="1">
      <alignment horizontal="left" vertical="center"/>
    </xf>
    <xf numFmtId="38" fontId="24" fillId="0" borderId="12" xfId="2" applyFont="1" applyFill="1" applyBorder="1" applyAlignment="1">
      <alignment vertical="center"/>
    </xf>
    <xf numFmtId="38" fontId="24" fillId="0" borderId="36" xfId="2" applyFont="1" applyFill="1" applyBorder="1" applyAlignment="1">
      <alignment vertical="center"/>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38" fontId="9" fillId="4" borderId="69" xfId="3" applyFont="1" applyFill="1" applyBorder="1" applyAlignment="1">
      <alignment vertical="center"/>
    </xf>
    <xf numFmtId="0" fontId="24" fillId="0" borderId="4" xfId="0" applyFont="1" applyFill="1" applyBorder="1" applyAlignment="1">
      <alignment vertical="center"/>
    </xf>
    <xf numFmtId="38" fontId="4" fillId="0" borderId="4" xfId="2" applyFont="1" applyFill="1" applyBorder="1" applyAlignment="1">
      <alignment horizontal="centerContinuous" vertical="center" shrinkToFit="1"/>
    </xf>
    <xf numFmtId="38" fontId="11" fillId="0" borderId="2" xfId="2" applyFont="1" applyFill="1" applyBorder="1" applyAlignment="1">
      <alignment horizontal="centerContinuous" vertical="center"/>
    </xf>
    <xf numFmtId="0" fontId="64" fillId="0" borderId="0" xfId="0" applyFont="1" applyAlignment="1">
      <alignment horizontal="center"/>
    </xf>
    <xf numFmtId="0" fontId="66" fillId="0" borderId="0" xfId="0" applyFont="1"/>
    <xf numFmtId="0" fontId="22" fillId="0" borderId="0" xfId="0" applyFont="1"/>
    <xf numFmtId="49" fontId="21" fillId="0" borderId="0" xfId="0" applyNumberFormat="1" applyFont="1" applyAlignment="1">
      <alignment horizontal="left" vertical="center"/>
    </xf>
    <xf numFmtId="49" fontId="66" fillId="0" borderId="0" xfId="0" applyNumberFormat="1" applyFont="1" applyAlignment="1">
      <alignment vertical="center"/>
    </xf>
    <xf numFmtId="0" fontId="22" fillId="0" borderId="0" xfId="0" applyFont="1" applyAlignment="1">
      <alignment horizontal="left" vertical="center"/>
    </xf>
    <xf numFmtId="0" fontId="18" fillId="0" borderId="0" xfId="0" applyFont="1" applyAlignment="1">
      <alignment vertical="center"/>
    </xf>
    <xf numFmtId="49" fontId="18" fillId="0" borderId="0" xfId="0" applyNumberFormat="1" applyFont="1" applyAlignment="1">
      <alignment vertical="center"/>
    </xf>
    <xf numFmtId="0" fontId="18" fillId="0" borderId="0" xfId="0" applyFont="1"/>
    <xf numFmtId="0" fontId="21" fillId="0" borderId="0" xfId="0" applyFont="1" applyAlignment="1">
      <alignment vertical="center"/>
    </xf>
    <xf numFmtId="49" fontId="18" fillId="0" borderId="0" xfId="0" applyNumberFormat="1" applyFont="1" applyAlignment="1">
      <alignment horizontal="left" vertical="center"/>
    </xf>
    <xf numFmtId="0" fontId="18" fillId="0" borderId="0" xfId="0" applyFont="1" applyAlignment="1">
      <alignment horizontal="left" vertical="center"/>
    </xf>
    <xf numFmtId="0" fontId="22" fillId="0" borderId="0" xfId="0" applyFont="1" applyAlignment="1">
      <alignment vertical="center"/>
    </xf>
    <xf numFmtId="0" fontId="67" fillId="0" borderId="0" xfId="0" applyFont="1"/>
    <xf numFmtId="49" fontId="18" fillId="0" borderId="0" xfId="0" applyNumberFormat="1" applyFont="1" applyAlignment="1">
      <alignment horizontal="center" vertical="center"/>
    </xf>
    <xf numFmtId="49" fontId="65" fillId="0" borderId="0" xfId="0" applyNumberFormat="1" applyFont="1" applyAlignment="1">
      <alignment horizontal="left" vertical="center"/>
    </xf>
    <xf numFmtId="0" fontId="21" fillId="0" borderId="0" xfId="0" applyFont="1"/>
    <xf numFmtId="0" fontId="21" fillId="0" borderId="0" xfId="0" applyFont="1" applyAlignment="1">
      <alignment horizontal="left" vertical="center"/>
    </xf>
    <xf numFmtId="0" fontId="68" fillId="0" borderId="0" xfId="0" applyFont="1"/>
    <xf numFmtId="49" fontId="21" fillId="0" borderId="0" xfId="0" applyNumberFormat="1" applyFont="1" applyAlignment="1">
      <alignment horizontal="center" vertical="center"/>
    </xf>
    <xf numFmtId="49" fontId="69" fillId="0" borderId="0" xfId="0" applyNumberFormat="1" applyFont="1" applyAlignment="1">
      <alignment horizontal="left" vertical="center"/>
    </xf>
    <xf numFmtId="38" fontId="27" fillId="0" borderId="10" xfId="2" applyFont="1" applyFill="1" applyBorder="1" applyAlignment="1" applyProtection="1">
      <alignment horizontal="centerContinuous" vertical="center" shrinkToFit="1"/>
      <protection locked="0"/>
    </xf>
    <xf numFmtId="0" fontId="27" fillId="0" borderId="10" xfId="0" applyFont="1" applyFill="1" applyBorder="1" applyAlignment="1" applyProtection="1">
      <alignment horizontal="center" vertical="center"/>
      <protection locked="0"/>
    </xf>
    <xf numFmtId="0" fontId="47" fillId="0" borderId="0" xfId="0" applyFont="1" applyFill="1" applyAlignment="1">
      <alignment vertical="center"/>
    </xf>
    <xf numFmtId="0" fontId="24" fillId="0" borderId="11" xfId="0" applyFont="1" applyBorder="1" applyAlignment="1" applyProtection="1">
      <alignment vertical="top"/>
    </xf>
    <xf numFmtId="0" fontId="49"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63" fillId="0" borderId="0" xfId="0" applyFont="1" applyAlignment="1">
      <alignment horizontal="center"/>
    </xf>
    <xf numFmtId="0" fontId="2" fillId="0" borderId="17" xfId="0" applyFont="1" applyFill="1" applyBorder="1" applyAlignment="1">
      <alignment vertical="center"/>
    </xf>
    <xf numFmtId="0" fontId="26" fillId="0" borderId="0" xfId="0" applyFont="1" applyFill="1" applyAlignment="1">
      <alignment horizontal="distributed" vertical="center"/>
    </xf>
    <xf numFmtId="0" fontId="16" fillId="0" borderId="0" xfId="0" applyFont="1" applyFill="1" applyBorder="1" applyAlignment="1" applyProtection="1">
      <alignment horizontal="right" vertical="center"/>
    </xf>
    <xf numFmtId="0" fontId="24" fillId="0" borderId="45" xfId="0" applyFont="1" applyFill="1" applyBorder="1" applyAlignment="1">
      <alignment vertical="top"/>
    </xf>
    <xf numFmtId="0" fontId="36" fillId="0" borderId="0" xfId="0" applyFont="1" applyFill="1" applyAlignment="1">
      <alignment horizontal="center" vertical="top" textRotation="255"/>
    </xf>
    <xf numFmtId="0" fontId="36" fillId="0" borderId="0" xfId="0" applyFont="1" applyFill="1" applyAlignment="1">
      <alignment horizontal="center" textRotation="255"/>
    </xf>
    <xf numFmtId="0" fontId="40" fillId="0" borderId="0" xfId="0" applyFont="1" applyFill="1" applyAlignment="1">
      <alignment horizontal="distributed" vertical="center"/>
    </xf>
    <xf numFmtId="0" fontId="7" fillId="0" borderId="10" xfId="0" applyFont="1" applyFill="1" applyBorder="1" applyAlignment="1">
      <alignment horizontal="center" vertical="center"/>
    </xf>
    <xf numFmtId="0" fontId="24" fillId="0" borderId="50" xfId="0" applyFont="1" applyFill="1" applyBorder="1" applyAlignment="1" applyProtection="1">
      <alignment vertical="top"/>
    </xf>
    <xf numFmtId="0" fontId="24" fillId="0" borderId="0" xfId="0" applyFont="1" applyFill="1" applyBorder="1" applyAlignment="1" applyProtection="1">
      <alignment vertical="center"/>
    </xf>
    <xf numFmtId="0" fontId="20" fillId="0" borderId="0" xfId="0" applyFont="1" applyFill="1" applyBorder="1" applyAlignment="1">
      <alignment horizontal="center" vertical="center"/>
    </xf>
    <xf numFmtId="0" fontId="36" fillId="0" borderId="0" xfId="0" applyFont="1" applyFill="1" applyBorder="1" applyAlignment="1">
      <alignment horizontal="center" vertical="top" textRotation="255"/>
    </xf>
    <xf numFmtId="0" fontId="36" fillId="0" borderId="0" xfId="0" applyFont="1" applyAlignment="1"/>
    <xf numFmtId="0" fontId="24" fillId="0" borderId="45" xfId="0" applyFont="1" applyFill="1" applyBorder="1" applyAlignment="1" applyProtection="1">
      <alignment vertical="top"/>
    </xf>
    <xf numFmtId="0" fontId="24" fillId="0" borderId="57" xfId="0" applyFont="1" applyFill="1" applyBorder="1" applyAlignment="1" applyProtection="1">
      <alignment vertical="top"/>
    </xf>
    <xf numFmtId="0" fontId="7" fillId="0" borderId="4" xfId="0" applyFont="1" applyFill="1" applyBorder="1" applyAlignment="1">
      <alignment horizontal="center" vertical="center"/>
    </xf>
    <xf numFmtId="0" fontId="11" fillId="0" borderId="33" xfId="0" applyFont="1" applyFill="1" applyBorder="1" applyAlignment="1">
      <alignment vertical="center"/>
    </xf>
    <xf numFmtId="0" fontId="11" fillId="0" borderId="37" xfId="0" applyFont="1" applyFill="1" applyBorder="1" applyAlignment="1">
      <alignment vertical="center"/>
    </xf>
    <xf numFmtId="0" fontId="11" fillId="0" borderId="14" xfId="0" applyFont="1" applyFill="1" applyBorder="1" applyAlignment="1">
      <alignment vertical="center"/>
    </xf>
    <xf numFmtId="0" fontId="11" fillId="0" borderId="33" xfId="0" applyFont="1" applyFill="1" applyBorder="1" applyAlignment="1">
      <alignment horizontal="center" vertical="center"/>
    </xf>
    <xf numFmtId="0" fontId="11" fillId="0" borderId="1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6" fillId="0" borderId="0" xfId="0" applyFont="1" applyAlignment="1">
      <alignment horizontal="center" vertical="top"/>
    </xf>
    <xf numFmtId="0" fontId="36" fillId="0" borderId="0" xfId="0" applyFont="1" applyAlignment="1">
      <alignment vertical="top"/>
    </xf>
    <xf numFmtId="0" fontId="11" fillId="0" borderId="2" xfId="0" applyFont="1" applyFill="1" applyBorder="1" applyAlignment="1">
      <alignment vertical="center"/>
    </xf>
    <xf numFmtId="38" fontId="4" fillId="0" borderId="10" xfId="2" applyFont="1" applyFill="1" applyBorder="1" applyAlignment="1">
      <alignment vertical="center" shrinkToFit="1"/>
    </xf>
    <xf numFmtId="0" fontId="24" fillId="0" borderId="50" xfId="0" applyFont="1" applyFill="1" applyBorder="1" applyAlignment="1" applyProtection="1">
      <alignment horizontal="left" vertical="top"/>
    </xf>
    <xf numFmtId="38" fontId="4" fillId="0" borderId="10" xfId="3" applyFont="1" applyFill="1" applyBorder="1" applyAlignment="1">
      <alignment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11" fillId="0" borderId="33" xfId="2" applyFont="1" applyFill="1" applyBorder="1" applyAlignment="1">
      <alignment horizontal="center" vertical="center"/>
    </xf>
    <xf numFmtId="38" fontId="11"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 fillId="0" borderId="36" xfId="2" applyFont="1" applyFill="1" applyBorder="1" applyAlignment="1">
      <alignment horizontal="center" vertical="center" shrinkToFit="1"/>
    </xf>
    <xf numFmtId="38" fontId="4" fillId="0" borderId="12" xfId="2" applyFont="1" applyFill="1" applyBorder="1" applyAlignment="1">
      <alignment vertical="center" shrinkToFit="1"/>
    </xf>
    <xf numFmtId="0" fontId="24" fillId="0" borderId="45" xfId="0" applyFont="1" applyFill="1" applyBorder="1" applyAlignment="1">
      <alignment vertical="center"/>
    </xf>
    <xf numFmtId="38" fontId="9" fillId="0" borderId="0" xfId="0" applyNumberFormat="1" applyFont="1" applyFill="1" applyBorder="1" applyAlignment="1">
      <alignment vertical="center"/>
    </xf>
    <xf numFmtId="0" fontId="9" fillId="0" borderId="0" xfId="0" applyFont="1" applyFill="1" applyBorder="1" applyAlignment="1">
      <alignment vertical="center"/>
    </xf>
    <xf numFmtId="0" fontId="24" fillId="0" borderId="14" xfId="0" applyFont="1" applyFill="1" applyBorder="1" applyAlignment="1">
      <alignment vertical="center" shrinkToFit="1"/>
    </xf>
    <xf numFmtId="0" fontId="24" fillId="0" borderId="50" xfId="0" applyFont="1" applyFill="1" applyBorder="1" applyAlignment="1">
      <alignment vertical="center"/>
    </xf>
    <xf numFmtId="0" fontId="24" fillId="0" borderId="1" xfId="0" applyFont="1" applyFill="1" applyBorder="1" applyAlignment="1">
      <alignment vertical="center"/>
    </xf>
    <xf numFmtId="0" fontId="0" fillId="0" borderId="0" xfId="0" applyFont="1" applyFill="1" applyAlignment="1">
      <alignment vertical="top"/>
    </xf>
    <xf numFmtId="0" fontId="71" fillId="0" borderId="0" xfId="0" applyFont="1" applyFill="1" applyBorder="1" applyAlignment="1" applyProtection="1">
      <alignment vertical="top"/>
      <protection locked="0"/>
    </xf>
    <xf numFmtId="0" fontId="20" fillId="0" borderId="0" xfId="0" applyFont="1" applyFill="1" applyBorder="1" applyAlignment="1">
      <alignment horizontal="center" vertical="top"/>
    </xf>
    <xf numFmtId="0" fontId="72" fillId="2" borderId="0" xfId="0" applyFont="1" applyFill="1" applyAlignment="1">
      <alignment horizontal="center" vertical="top"/>
    </xf>
    <xf numFmtId="0" fontId="0" fillId="0" borderId="0" xfId="0" applyFont="1" applyFill="1" applyAlignment="1">
      <alignment horizontal="center" vertical="top" textRotation="255"/>
    </xf>
    <xf numFmtId="0" fontId="0" fillId="0" borderId="1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2" xfId="0" applyFont="1" applyFill="1" applyBorder="1" applyAlignment="1">
      <alignment horizontal="center" vertical="center"/>
    </xf>
    <xf numFmtId="38" fontId="58" fillId="0" borderId="19" xfId="3" applyFont="1" applyFill="1" applyBorder="1" applyAlignment="1" applyProtection="1">
      <alignment vertical="center"/>
      <protection locked="0"/>
    </xf>
    <xf numFmtId="0" fontId="27" fillId="0" borderId="3" xfId="0" applyFont="1" applyFill="1" applyBorder="1" applyAlignment="1" applyProtection="1">
      <alignment vertical="center"/>
      <protection locked="0"/>
    </xf>
    <xf numFmtId="38" fontId="58" fillId="0" borderId="18" xfId="3" applyFont="1" applyFill="1" applyBorder="1" applyAlignment="1" applyProtection="1">
      <alignment vertical="center"/>
      <protection locked="0"/>
    </xf>
    <xf numFmtId="38" fontId="27" fillId="0" borderId="3" xfId="3" applyFont="1" applyFill="1" applyBorder="1" applyAlignment="1" applyProtection="1">
      <alignment vertical="center"/>
      <protection locked="0"/>
    </xf>
    <xf numFmtId="38" fontId="59" fillId="0" borderId="3" xfId="3" applyFont="1" applyFill="1" applyBorder="1" applyAlignment="1" applyProtection="1">
      <alignment vertical="center"/>
      <protection locked="0"/>
    </xf>
    <xf numFmtId="38" fontId="22" fillId="0" borderId="0" xfId="3" applyFont="1" applyFill="1" applyBorder="1" applyAlignment="1" applyProtection="1">
      <alignment horizontal="left" vertical="center" shrinkToFit="1"/>
    </xf>
    <xf numFmtId="38" fontId="27" fillId="0" borderId="5" xfId="3" applyFont="1" applyFill="1" applyBorder="1" applyAlignment="1" applyProtection="1">
      <alignment vertical="center"/>
      <protection locked="0"/>
    </xf>
    <xf numFmtId="38" fontId="27" fillId="4" borderId="3" xfId="3" applyFont="1" applyFill="1" applyBorder="1" applyAlignment="1" applyProtection="1">
      <alignment vertical="center"/>
      <protection locked="0"/>
    </xf>
    <xf numFmtId="38" fontId="27" fillId="4" borderId="3" xfId="3" applyFont="1" applyFill="1" applyBorder="1" applyAlignment="1" applyProtection="1">
      <alignment horizontal="left" vertical="center"/>
      <protection locked="0"/>
    </xf>
    <xf numFmtId="0" fontId="59" fillId="4" borderId="60" xfId="0" applyFont="1" applyFill="1" applyBorder="1" applyAlignment="1" applyProtection="1">
      <alignment vertical="center"/>
      <protection locked="0"/>
    </xf>
    <xf numFmtId="38" fontId="27" fillId="4" borderId="5" xfId="3" applyFont="1" applyFill="1" applyBorder="1" applyAlignment="1" applyProtection="1">
      <alignment vertical="center"/>
      <protection locked="0"/>
    </xf>
    <xf numFmtId="38" fontId="59" fillId="4" borderId="5" xfId="3" applyFont="1" applyFill="1" applyBorder="1" applyAlignment="1" applyProtection="1">
      <alignment vertical="center"/>
      <protection locked="0"/>
    </xf>
    <xf numFmtId="38" fontId="58" fillId="0" borderId="49" xfId="3" applyFont="1" applyFill="1" applyBorder="1" applyAlignment="1" applyProtection="1">
      <alignment vertical="center"/>
      <protection locked="0"/>
    </xf>
    <xf numFmtId="38" fontId="58" fillId="0" borderId="0" xfId="3" applyFont="1" applyFill="1" applyBorder="1" applyAlignment="1" applyProtection="1">
      <alignment vertical="center"/>
    </xf>
    <xf numFmtId="38" fontId="58" fillId="0" borderId="48" xfId="3" applyFont="1" applyFill="1" applyBorder="1" applyAlignment="1" applyProtection="1">
      <alignment vertical="center"/>
      <protection locked="0"/>
    </xf>
    <xf numFmtId="38" fontId="62" fillId="4" borderId="3" xfId="3" applyFont="1" applyFill="1" applyBorder="1" applyAlignment="1" applyProtection="1">
      <alignment vertical="center"/>
      <protection locked="0"/>
    </xf>
    <xf numFmtId="38" fontId="73" fillId="0" borderId="36" xfId="3" applyFont="1" applyFill="1" applyBorder="1" applyAlignment="1" applyProtection="1">
      <alignment vertical="center"/>
      <protection locked="0"/>
    </xf>
    <xf numFmtId="38" fontId="73" fillId="0" borderId="0" xfId="3" applyFont="1" applyFill="1" applyBorder="1" applyAlignment="1" applyProtection="1">
      <alignment vertical="center"/>
      <protection locked="0"/>
    </xf>
    <xf numFmtId="38" fontId="73" fillId="0" borderId="0" xfId="3" applyFont="1" applyFill="1" applyBorder="1" applyAlignment="1">
      <alignment vertical="center"/>
    </xf>
    <xf numFmtId="0" fontId="0" fillId="0" borderId="0" xfId="0" applyFont="1"/>
    <xf numFmtId="0" fontId="74" fillId="0" borderId="0" xfId="0" applyFont="1" applyAlignment="1">
      <alignment vertical="center"/>
    </xf>
    <xf numFmtId="0" fontId="24" fillId="0" borderId="17" xfId="0" applyFont="1" applyBorder="1" applyAlignment="1">
      <alignment vertical="center"/>
    </xf>
    <xf numFmtId="0" fontId="24" fillId="0" borderId="23" xfId="0" applyFont="1" applyBorder="1" applyAlignment="1">
      <alignment vertical="center"/>
    </xf>
    <xf numFmtId="0" fontId="24" fillId="0" borderId="86" xfId="0" applyFont="1" applyBorder="1" applyAlignment="1">
      <alignment vertical="center"/>
    </xf>
    <xf numFmtId="0" fontId="24" fillId="0" borderId="55" xfId="0" applyFont="1" applyBorder="1" applyAlignment="1">
      <alignment horizontal="center" vertical="center"/>
    </xf>
    <xf numFmtId="56" fontId="4" fillId="0" borderId="0" xfId="0" applyNumberFormat="1" applyFont="1"/>
    <xf numFmtId="0" fontId="2" fillId="0" borderId="0" xfId="0" applyFont="1"/>
    <xf numFmtId="0" fontId="2" fillId="0" borderId="17" xfId="0" applyFont="1" applyBorder="1" applyAlignment="1">
      <alignment vertical="center"/>
    </xf>
    <xf numFmtId="0" fontId="0" fillId="0" borderId="86" xfId="0" applyFont="1" applyBorder="1" applyAlignment="1">
      <alignment vertical="center"/>
    </xf>
    <xf numFmtId="0" fontId="0" fillId="0" borderId="17" xfId="0" applyFont="1" applyBorder="1" applyAlignment="1">
      <alignment vertical="center"/>
    </xf>
    <xf numFmtId="0" fontId="2" fillId="0" borderId="25" xfId="0" applyFont="1" applyBorder="1" applyAlignment="1">
      <alignment vertical="center"/>
    </xf>
    <xf numFmtId="0" fontId="2" fillId="0" borderId="58" xfId="0" applyFont="1" applyBorder="1" applyAlignment="1">
      <alignment vertical="center"/>
    </xf>
    <xf numFmtId="0" fontId="2" fillId="0" borderId="0" xfId="0" applyFont="1" applyAlignment="1">
      <alignment vertical="center"/>
    </xf>
    <xf numFmtId="0" fontId="0" fillId="0" borderId="88" xfId="0" applyFont="1" applyBorder="1" applyAlignment="1">
      <alignment vertical="center"/>
    </xf>
    <xf numFmtId="0" fontId="2" fillId="0" borderId="17" xfId="0" applyFont="1" applyBorder="1"/>
    <xf numFmtId="0" fontId="24" fillId="0" borderId="0" xfId="0" applyFont="1"/>
    <xf numFmtId="0" fontId="2" fillId="0" borderId="87" xfId="0" applyFont="1" applyBorder="1"/>
    <xf numFmtId="0" fontId="0" fillId="0" borderId="16" xfId="0" applyFont="1" applyBorder="1"/>
    <xf numFmtId="0" fontId="2" fillId="0" borderId="16" xfId="0" applyFont="1" applyBorder="1"/>
    <xf numFmtId="0" fontId="2" fillId="0" borderId="46" xfId="0" applyFont="1" applyBorder="1"/>
    <xf numFmtId="0" fontId="2" fillId="0" borderId="47" xfId="0" applyFont="1" applyBorder="1"/>
    <xf numFmtId="0" fontId="2" fillId="0" borderId="94" xfId="0" applyFont="1" applyBorder="1"/>
    <xf numFmtId="0" fontId="2" fillId="0" borderId="8" xfId="0" applyFont="1" applyBorder="1"/>
    <xf numFmtId="0" fontId="2" fillId="0" borderId="21" xfId="0" applyFont="1" applyBorder="1"/>
    <xf numFmtId="0" fontId="2" fillId="0" borderId="9" xfId="0" applyFont="1" applyBorder="1"/>
    <xf numFmtId="0" fontId="2" fillId="0" borderId="9" xfId="0" applyFont="1" applyBorder="1" applyAlignment="1">
      <alignment vertical="center"/>
    </xf>
    <xf numFmtId="0" fontId="26" fillId="0" borderId="0" xfId="0" applyFont="1"/>
    <xf numFmtId="0" fontId="38" fillId="0" borderId="0" xfId="0" applyFont="1"/>
    <xf numFmtId="0" fontId="0" fillId="0" borderId="0" xfId="0" applyFont="1" applyFill="1" applyAlignment="1"/>
    <xf numFmtId="0" fontId="0" fillId="0" borderId="0" xfId="0" applyFont="1" applyFill="1" applyAlignment="1">
      <alignment shrinkToFit="1"/>
    </xf>
    <xf numFmtId="0" fontId="71" fillId="0" borderId="0" xfId="0" applyFont="1" applyFill="1" applyBorder="1" applyAlignment="1" applyProtection="1">
      <alignment shrinkToFit="1"/>
      <protection locked="0"/>
    </xf>
    <xf numFmtId="0" fontId="71" fillId="0" borderId="0" xfId="0" applyFont="1" applyFill="1" applyBorder="1" applyAlignment="1" applyProtection="1">
      <alignment vertical="center"/>
      <protection locked="0"/>
    </xf>
    <xf numFmtId="0" fontId="0" fillId="0" borderId="0" xfId="0" applyFont="1" applyFill="1" applyAlignment="1">
      <alignment horizontal="center" vertical="center" textRotation="255"/>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0" xfId="0" applyFont="1" applyFill="1" applyBorder="1" applyAlignment="1">
      <alignment shrinkToFit="1"/>
    </xf>
    <xf numFmtId="38" fontId="10" fillId="0" borderId="1" xfId="3" applyFont="1" applyFill="1" applyBorder="1" applyAlignment="1" applyProtection="1">
      <alignment vertical="center"/>
      <protection locked="0"/>
    </xf>
    <xf numFmtId="38" fontId="58" fillId="0" borderId="75" xfId="3"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27" fillId="0" borderId="0" xfId="3" applyFont="1" applyFill="1" applyBorder="1" applyAlignment="1" applyProtection="1">
      <alignment vertical="center"/>
      <protection locked="0"/>
    </xf>
    <xf numFmtId="0" fontId="11" fillId="0" borderId="5" xfId="0" applyFont="1" applyFill="1" applyBorder="1" applyAlignment="1" applyProtection="1">
      <alignment horizontal="center" vertical="center"/>
      <protection locked="0"/>
    </xf>
    <xf numFmtId="38" fontId="73" fillId="0" borderId="5" xfId="3" applyFont="1" applyFill="1" applyBorder="1" applyAlignment="1" applyProtection="1">
      <alignment vertical="center"/>
      <protection locked="0"/>
    </xf>
    <xf numFmtId="38" fontId="58" fillId="0" borderId="46" xfId="3" applyFont="1" applyFill="1" applyBorder="1" applyAlignment="1" applyProtection="1">
      <alignment vertical="center"/>
      <protection locked="0"/>
    </xf>
    <xf numFmtId="38" fontId="27" fillId="0" borderId="0" xfId="3" applyFont="1" applyFill="1" applyBorder="1" applyAlignment="1" applyProtection="1">
      <alignment horizontal="left" vertical="center"/>
    </xf>
    <xf numFmtId="38" fontId="39" fillId="0" borderId="20" xfId="3" applyFont="1" applyFill="1" applyBorder="1" applyAlignment="1">
      <alignment vertical="center" shrinkToFit="1"/>
    </xf>
    <xf numFmtId="0" fontId="0" fillId="0" borderId="0" xfId="0" applyFont="1" applyFill="1" applyBorder="1" applyAlignment="1" applyProtection="1">
      <alignment horizontal="center" vertical="center"/>
    </xf>
    <xf numFmtId="38" fontId="61" fillId="0" borderId="0" xfId="3" applyFont="1" applyFill="1" applyBorder="1" applyAlignment="1" applyProtection="1">
      <alignment vertical="center"/>
    </xf>
    <xf numFmtId="38" fontId="58" fillId="0" borderId="38" xfId="3" applyFont="1" applyFill="1" applyBorder="1" applyAlignment="1" applyProtection="1">
      <alignment vertical="center"/>
      <protection locked="0"/>
    </xf>
    <xf numFmtId="38" fontId="73" fillId="0" borderId="38" xfId="3" applyFont="1" applyFill="1" applyBorder="1" applyAlignment="1" applyProtection="1">
      <alignment vertical="center"/>
      <protection locked="0"/>
    </xf>
    <xf numFmtId="38" fontId="58" fillId="0" borderId="68" xfId="3" applyFont="1" applyFill="1" applyBorder="1" applyAlignment="1" applyProtection="1">
      <alignment vertical="center"/>
      <protection locked="0"/>
    </xf>
    <xf numFmtId="38" fontId="73" fillId="0" borderId="28" xfId="3" applyFont="1" applyFill="1" applyBorder="1" applyAlignment="1" applyProtection="1">
      <alignment vertical="center"/>
      <protection locked="0"/>
    </xf>
    <xf numFmtId="38" fontId="58" fillId="0" borderId="114" xfId="3" applyFont="1" applyFill="1" applyBorder="1" applyAlignment="1" applyProtection="1">
      <alignment vertical="center"/>
      <protection locked="0"/>
    </xf>
    <xf numFmtId="38" fontId="7" fillId="4" borderId="69" xfId="3" applyFont="1" applyFill="1" applyBorder="1" applyAlignment="1">
      <alignment vertical="center"/>
    </xf>
    <xf numFmtId="38" fontId="58" fillId="0" borderId="116" xfId="3" applyFont="1" applyFill="1" applyBorder="1" applyAlignment="1" applyProtection="1">
      <alignment vertical="center"/>
      <protection locked="0"/>
    </xf>
    <xf numFmtId="38" fontId="58" fillId="0" borderId="118" xfId="3" applyFont="1" applyFill="1" applyBorder="1" applyAlignment="1" applyProtection="1">
      <alignment vertical="center"/>
      <protection locked="0"/>
    </xf>
    <xf numFmtId="38" fontId="73" fillId="0" borderId="125" xfId="3" applyFont="1" applyFill="1" applyBorder="1" applyAlignment="1" applyProtection="1">
      <alignment vertical="center"/>
      <protection locked="0"/>
    </xf>
    <xf numFmtId="38" fontId="73" fillId="0" borderId="112" xfId="3" applyFont="1" applyFill="1" applyBorder="1" applyAlignment="1" applyProtection="1">
      <alignment vertical="center"/>
      <protection locked="0"/>
    </xf>
    <xf numFmtId="38" fontId="73" fillId="0" borderId="123" xfId="3" applyFont="1" applyFill="1" applyBorder="1" applyAlignment="1" applyProtection="1">
      <alignment vertical="center"/>
      <protection locked="0"/>
    </xf>
    <xf numFmtId="38" fontId="73" fillId="0" borderId="31" xfId="3" applyFont="1" applyFill="1" applyBorder="1" applyAlignment="1" applyProtection="1">
      <alignment vertical="center"/>
      <protection locked="0"/>
    </xf>
    <xf numFmtId="38" fontId="39" fillId="0" borderId="119" xfId="3" applyFont="1" applyFill="1" applyBorder="1" applyAlignment="1">
      <alignment vertical="center" shrinkToFit="1"/>
    </xf>
    <xf numFmtId="38" fontId="73" fillId="0" borderId="0" xfId="2" applyFont="1" applyFill="1" applyBorder="1" applyAlignment="1" applyProtection="1">
      <alignment vertical="center"/>
      <protection locked="0"/>
    </xf>
    <xf numFmtId="38" fontId="39" fillId="0" borderId="24" xfId="3" applyFont="1" applyFill="1" applyBorder="1" applyAlignment="1">
      <alignment vertical="center" shrinkToFit="1"/>
    </xf>
    <xf numFmtId="0" fontId="7"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7" xfId="0" applyFont="1" applyFill="1" applyBorder="1" applyAlignment="1">
      <alignment vertical="center"/>
    </xf>
    <xf numFmtId="0" fontId="0" fillId="0" borderId="0" xfId="0" applyFont="1" applyFill="1" applyBorder="1" applyAlignment="1">
      <alignment vertical="center"/>
    </xf>
    <xf numFmtId="0" fontId="11" fillId="0" borderId="3" xfId="0" applyFont="1" applyFill="1" applyBorder="1" applyAlignment="1">
      <alignment horizontal="left" vertical="center"/>
    </xf>
    <xf numFmtId="38" fontId="33" fillId="0" borderId="18" xfId="2" applyFont="1" applyFill="1" applyBorder="1" applyAlignment="1" applyProtection="1">
      <alignment vertical="center"/>
      <protection locked="0"/>
    </xf>
    <xf numFmtId="0" fontId="36" fillId="0" borderId="2" xfId="0" applyFont="1" applyFill="1" applyBorder="1" applyAlignment="1">
      <alignment horizontal="center" vertical="center"/>
    </xf>
    <xf numFmtId="38" fontId="60" fillId="0" borderId="5" xfId="2" applyFont="1" applyFill="1" applyBorder="1" applyAlignment="1">
      <alignment vertical="center"/>
    </xf>
    <xf numFmtId="38" fontId="60" fillId="0" borderId="12" xfId="2" applyFont="1" applyFill="1" applyBorder="1" applyAlignment="1" applyProtection="1">
      <alignment vertical="center"/>
      <protection locked="0"/>
    </xf>
    <xf numFmtId="0" fontId="0" fillId="0" borderId="48" xfId="0" applyFont="1" applyFill="1" applyBorder="1" applyAlignment="1" applyProtection="1">
      <alignment horizontal="center" vertical="center" shrinkToFit="1"/>
    </xf>
    <xf numFmtId="0" fontId="0" fillId="0" borderId="63"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38" fontId="58" fillId="0" borderId="22" xfId="3" applyFont="1" applyFill="1" applyBorder="1" applyAlignment="1" applyProtection="1">
      <alignment vertical="center"/>
      <protection locked="0"/>
    </xf>
    <xf numFmtId="38" fontId="0" fillId="0" borderId="59" xfId="3" applyFont="1" applyFill="1" applyBorder="1" applyAlignment="1">
      <alignment vertical="center"/>
    </xf>
    <xf numFmtId="38" fontId="58" fillId="0" borderId="8" xfId="3" applyFont="1" applyFill="1" applyBorder="1" applyAlignment="1" applyProtection="1">
      <alignment vertical="center"/>
      <protection locked="0"/>
    </xf>
    <xf numFmtId="38" fontId="0" fillId="0" borderId="0" xfId="2" applyFont="1" applyFill="1" applyBorder="1" applyAlignment="1" applyProtection="1">
      <alignment vertical="center"/>
      <protection locked="0"/>
    </xf>
    <xf numFmtId="38" fontId="73" fillId="0" borderId="28" xfId="2" applyFont="1" applyFill="1" applyBorder="1" applyAlignment="1" applyProtection="1">
      <alignment vertical="center"/>
      <protection locked="0"/>
    </xf>
    <xf numFmtId="38" fontId="0" fillId="0" borderId="11" xfId="2" applyFont="1" applyFill="1" applyBorder="1" applyAlignment="1" applyProtection="1">
      <alignment vertical="center"/>
      <protection locked="0"/>
    </xf>
    <xf numFmtId="38" fontId="0"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horizontal="center" vertical="center"/>
      <protection locked="0"/>
    </xf>
    <xf numFmtId="38" fontId="73" fillId="0" borderId="28" xfId="2" applyFont="1" applyFill="1" applyBorder="1" applyAlignment="1" applyProtection="1">
      <alignment horizontal="center" vertical="center"/>
      <protection locked="0"/>
    </xf>
    <xf numFmtId="38" fontId="0" fillId="0" borderId="3" xfId="2" applyFont="1" applyFill="1" applyBorder="1" applyAlignment="1">
      <alignment vertical="center"/>
    </xf>
    <xf numFmtId="38" fontId="0" fillId="0" borderId="13" xfId="2" applyFont="1" applyFill="1" applyBorder="1" applyAlignment="1" applyProtection="1">
      <alignment vertical="center"/>
      <protection locked="0"/>
    </xf>
    <xf numFmtId="38" fontId="73" fillId="0" borderId="13" xfId="2" applyFont="1" applyFill="1" applyBorder="1" applyAlignment="1" applyProtection="1">
      <alignment vertical="center"/>
      <protection locked="0"/>
    </xf>
    <xf numFmtId="38" fontId="0" fillId="0" borderId="27" xfId="2" applyFont="1" applyFill="1" applyBorder="1" applyAlignment="1">
      <alignment vertical="center"/>
    </xf>
    <xf numFmtId="38" fontId="0" fillId="0" borderId="0" xfId="2" applyFont="1" applyFill="1" applyBorder="1" applyAlignment="1">
      <alignment vertical="center"/>
    </xf>
    <xf numFmtId="38" fontId="73" fillId="0" borderId="0" xfId="2" applyFont="1" applyFill="1" applyBorder="1" applyAlignment="1">
      <alignment vertical="center"/>
    </xf>
    <xf numFmtId="38" fontId="31" fillId="0" borderId="0" xfId="2" applyFont="1" applyFill="1" applyBorder="1" applyAlignment="1">
      <alignment vertical="center"/>
    </xf>
    <xf numFmtId="38" fontId="15" fillId="0" borderId="0" xfId="3" applyFont="1" applyFill="1" applyBorder="1" applyAlignment="1">
      <alignment horizontal="center" vertical="center"/>
    </xf>
    <xf numFmtId="38" fontId="4" fillId="0" borderId="0" xfId="3" applyFont="1" applyFill="1" applyBorder="1" applyAlignment="1">
      <alignment horizontal="left" vertical="center"/>
    </xf>
    <xf numFmtId="38" fontId="11" fillId="0" borderId="0" xfId="3" applyFont="1" applyFill="1" applyBorder="1" applyAlignment="1">
      <alignment horizontal="right" vertical="center"/>
    </xf>
    <xf numFmtId="0" fontId="0" fillId="0" borderId="4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38" fontId="31" fillId="0" borderId="11" xfId="2" applyFont="1" applyFill="1" applyBorder="1" applyAlignment="1" applyProtection="1">
      <alignment vertical="center"/>
      <protection locked="0"/>
    </xf>
    <xf numFmtId="38" fontId="31" fillId="0" borderId="0" xfId="2" applyFont="1" applyFill="1" applyBorder="1" applyAlignment="1" applyProtection="1">
      <alignment vertical="center"/>
      <protection locked="0"/>
    </xf>
    <xf numFmtId="38" fontId="0" fillId="0" borderId="23" xfId="3" applyFont="1" applyFill="1" applyBorder="1" applyAlignment="1">
      <alignment vertical="center"/>
    </xf>
    <xf numFmtId="38" fontId="58" fillId="0" borderId="86" xfId="3" applyFont="1" applyFill="1" applyBorder="1" applyAlignment="1" applyProtection="1">
      <alignment vertical="center"/>
      <protection locked="0"/>
    </xf>
    <xf numFmtId="38" fontId="0" fillId="0" borderId="58" xfId="3" applyFont="1" applyFill="1" applyBorder="1" applyAlignment="1">
      <alignment vertical="center"/>
    </xf>
    <xf numFmtId="38" fontId="58" fillId="0" borderId="88" xfId="3" applyFont="1" applyFill="1" applyBorder="1" applyAlignment="1" applyProtection="1">
      <alignment vertical="center"/>
      <protection locked="0"/>
    </xf>
    <xf numFmtId="38" fontId="31" fillId="0" borderId="13" xfId="2" applyFont="1" applyFill="1" applyBorder="1" applyAlignment="1" applyProtection="1">
      <alignment vertical="center"/>
      <protection locked="0"/>
    </xf>
    <xf numFmtId="38" fontId="0" fillId="0" borderId="11" xfId="3" applyFont="1" applyFill="1" applyBorder="1" applyAlignment="1">
      <alignment vertical="center" shrinkToFit="1"/>
    </xf>
    <xf numFmtId="38" fontId="0" fillId="0" borderId="65" xfId="2" applyFont="1" applyFill="1" applyBorder="1" applyAlignment="1">
      <alignment vertical="center" shrinkToFit="1"/>
    </xf>
    <xf numFmtId="0" fontId="0" fillId="0" borderId="0" xfId="0" applyFont="1" applyFill="1" applyBorder="1" applyAlignment="1">
      <alignment vertical="center" shrinkToFit="1"/>
    </xf>
    <xf numFmtId="0" fontId="9" fillId="0" borderId="15" xfId="0" applyFont="1" applyFill="1" applyBorder="1" applyAlignment="1" applyProtection="1">
      <alignment vertical="center"/>
      <protection locked="0"/>
    </xf>
    <xf numFmtId="0" fontId="0" fillId="0" borderId="87" xfId="0" applyFont="1" applyFill="1" applyBorder="1" applyAlignment="1">
      <alignment vertical="center" shrinkToFit="1"/>
    </xf>
    <xf numFmtId="0" fontId="0" fillId="0" borderId="5" xfId="0" applyFont="1" applyFill="1" applyBorder="1" applyAlignment="1">
      <alignment vertical="center" shrinkToFit="1"/>
    </xf>
    <xf numFmtId="0" fontId="9" fillId="0" borderId="22" xfId="0" applyFont="1" applyFill="1" applyBorder="1" applyAlignment="1" applyProtection="1">
      <alignment vertical="center"/>
      <protection locked="0"/>
    </xf>
    <xf numFmtId="0" fontId="0" fillId="0" borderId="90" xfId="0" applyFont="1" applyFill="1" applyBorder="1" applyAlignment="1">
      <alignment vertical="center" shrinkToFit="1"/>
    </xf>
    <xf numFmtId="38" fontId="0" fillId="0" borderId="5" xfId="2" applyFont="1" applyFill="1" applyBorder="1" applyAlignment="1">
      <alignment vertical="center"/>
    </xf>
    <xf numFmtId="0" fontId="58" fillId="0" borderId="0"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38" fontId="0" fillId="0" borderId="27" xfId="0" applyNumberFormat="1" applyFont="1" applyFill="1" applyBorder="1" applyAlignment="1">
      <alignment vertical="center" shrinkToFit="1"/>
    </xf>
    <xf numFmtId="38" fontId="0" fillId="0" borderId="0" xfId="2" applyFont="1" applyFill="1" applyBorder="1" applyAlignment="1">
      <alignment horizontal="right" vertical="center" shrinkToFit="1"/>
    </xf>
    <xf numFmtId="38" fontId="0" fillId="0" borderId="0" xfId="0" applyNumberFormat="1" applyFont="1" applyFill="1" applyBorder="1" applyAlignment="1">
      <alignment vertical="center" shrinkToFit="1"/>
    </xf>
    <xf numFmtId="0" fontId="0" fillId="0" borderId="0" xfId="0" applyFont="1" applyAlignment="1">
      <alignment vertical="top"/>
    </xf>
    <xf numFmtId="38" fontId="73" fillId="0" borderId="11" xfId="2" applyFont="1" applyFill="1" applyBorder="1" applyAlignment="1" applyProtection="1">
      <alignment vertical="center"/>
      <protection locked="0"/>
    </xf>
    <xf numFmtId="38" fontId="58" fillId="0" borderId="65" xfId="3" applyFont="1" applyFill="1" applyBorder="1" applyAlignment="1" applyProtection="1">
      <alignment vertical="center" shrinkToFit="1"/>
      <protection locked="0"/>
    </xf>
    <xf numFmtId="38" fontId="58" fillId="0" borderId="18" xfId="2" applyFont="1" applyFill="1" applyBorder="1" applyAlignment="1" applyProtection="1">
      <alignment vertical="center" shrinkToFit="1"/>
      <protection locked="0"/>
    </xf>
    <xf numFmtId="0" fontId="73" fillId="0" borderId="87"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0" borderId="28"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38" fontId="0" fillId="0" borderId="5" xfId="3" applyFont="1" applyFill="1" applyBorder="1" applyAlignment="1" applyProtection="1">
      <alignment vertical="center"/>
      <protection locked="0"/>
    </xf>
    <xf numFmtId="38" fontId="58" fillId="0" borderId="20" xfId="2" applyFont="1" applyFill="1" applyBorder="1" applyAlignment="1" applyProtection="1">
      <alignment vertical="center" shrinkToFit="1"/>
      <protection locked="0"/>
    </xf>
    <xf numFmtId="38" fontId="58" fillId="0" borderId="58" xfId="3" applyFont="1" applyFill="1" applyBorder="1" applyAlignment="1" applyProtection="1">
      <alignment vertical="center" shrinkToFit="1"/>
      <protection locked="0"/>
    </xf>
    <xf numFmtId="38" fontId="58" fillId="0" borderId="18" xfId="3" applyFont="1" applyFill="1" applyBorder="1" applyAlignment="1" applyProtection="1">
      <alignment vertical="center" shrinkToFit="1"/>
      <protection locked="0"/>
    </xf>
    <xf numFmtId="38" fontId="58" fillId="0" borderId="22" xfId="3" applyFont="1" applyFill="1" applyBorder="1" applyAlignment="1" applyProtection="1">
      <alignment vertical="center" shrinkToFit="1"/>
      <protection locked="0"/>
    </xf>
    <xf numFmtId="38" fontId="58" fillId="0" borderId="24" xfId="3" applyFont="1" applyFill="1" applyBorder="1" applyAlignment="1" applyProtection="1">
      <alignment vertical="center" shrinkToFit="1"/>
      <protection locked="0"/>
    </xf>
    <xf numFmtId="0" fontId="12"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38" fontId="58" fillId="0" borderId="48" xfId="3" applyFont="1" applyFill="1" applyBorder="1" applyAlignment="1" applyProtection="1">
      <alignment vertical="center" shrinkToFit="1"/>
      <protection locked="0"/>
    </xf>
    <xf numFmtId="38" fontId="58" fillId="0" borderId="48" xfId="3" applyNumberFormat="1" applyFont="1" applyFill="1" applyBorder="1" applyAlignment="1" applyProtection="1">
      <alignment vertical="center" shrinkToFit="1"/>
      <protection locked="0"/>
    </xf>
    <xf numFmtId="38" fontId="11" fillId="0" borderId="0" xfId="3" applyFont="1" applyFill="1" applyBorder="1" applyAlignment="1" applyProtection="1">
      <alignment horizontal="center" vertical="center"/>
      <protection locked="0"/>
    </xf>
    <xf numFmtId="38" fontId="0" fillId="0" borderId="0" xfId="3" applyFont="1" applyFill="1" applyBorder="1" applyAlignment="1" applyProtection="1">
      <alignment horizontal="center" vertical="center"/>
      <protection locked="0"/>
    </xf>
    <xf numFmtId="38" fontId="73" fillId="0" borderId="0" xfId="3" applyFont="1" applyFill="1" applyBorder="1" applyAlignment="1" applyProtection="1">
      <alignment horizontal="center" vertical="center" shrinkToFit="1"/>
      <protection locked="0"/>
    </xf>
    <xf numFmtId="38" fontId="73" fillId="0" borderId="28" xfId="3" applyFont="1" applyFill="1" applyBorder="1" applyAlignment="1" applyProtection="1">
      <alignment horizontal="center" vertical="center"/>
      <protection locked="0"/>
    </xf>
    <xf numFmtId="38" fontId="58" fillId="0" borderId="18" xfId="3" applyNumberFormat="1" applyFont="1" applyFill="1" applyBorder="1" applyAlignment="1" applyProtection="1">
      <alignment vertical="center" shrinkToFit="1"/>
      <protection locked="0"/>
    </xf>
    <xf numFmtId="38" fontId="58" fillId="0" borderId="51" xfId="3" applyFont="1" applyFill="1" applyBorder="1" applyAlignment="1" applyProtection="1">
      <alignment vertical="center" shrinkToFit="1"/>
      <protection locked="0"/>
    </xf>
    <xf numFmtId="38" fontId="58" fillId="0" borderId="51" xfId="3" applyNumberFormat="1" applyFont="1" applyFill="1" applyBorder="1" applyAlignment="1" applyProtection="1">
      <alignment vertical="center" shrinkToFit="1"/>
      <protection locked="0"/>
    </xf>
    <xf numFmtId="0" fontId="0" fillId="0" borderId="13" xfId="0" applyFont="1" applyFill="1" applyBorder="1" applyAlignment="1" applyProtection="1">
      <alignment vertical="center"/>
      <protection locked="0"/>
    </xf>
    <xf numFmtId="0" fontId="73" fillId="0" borderId="13" xfId="0" applyFont="1" applyFill="1" applyBorder="1" applyAlignment="1" applyProtection="1">
      <alignment vertical="center"/>
      <protection locked="0"/>
    </xf>
    <xf numFmtId="38" fontId="11" fillId="0" borderId="13" xfId="0" applyNumberFormat="1" applyFont="1" applyFill="1" applyBorder="1" applyAlignment="1" applyProtection="1">
      <alignment vertical="center"/>
      <protection locked="0"/>
    </xf>
    <xf numFmtId="38" fontId="73" fillId="0" borderId="13" xfId="0" applyNumberFormat="1" applyFont="1" applyFill="1" applyBorder="1" applyAlignment="1" applyProtection="1">
      <alignment horizontal="center" vertical="center" shrinkToFit="1"/>
      <protection locked="0"/>
    </xf>
    <xf numFmtId="38" fontId="73" fillId="0" borderId="29" xfId="0" applyNumberFormat="1" applyFont="1" applyFill="1" applyBorder="1" applyAlignment="1" applyProtection="1">
      <alignment horizontal="right" vertical="center"/>
      <protection locked="0"/>
    </xf>
    <xf numFmtId="38" fontId="58" fillId="0" borderId="24" xfId="2" applyFont="1" applyFill="1" applyBorder="1" applyAlignment="1" applyProtection="1">
      <alignment vertical="center" shrinkToFit="1"/>
      <protection locked="0"/>
    </xf>
    <xf numFmtId="38" fontId="0" fillId="0" borderId="11" xfId="2" applyFont="1" applyFill="1" applyBorder="1" applyAlignment="1" applyProtection="1">
      <alignment vertical="center" shrinkToFit="1"/>
      <protection locked="0"/>
    </xf>
    <xf numFmtId="38" fontId="58" fillId="0" borderId="0" xfId="2" applyFont="1" applyFill="1" applyBorder="1" applyAlignment="1" applyProtection="1">
      <alignment vertical="center" shrinkToFit="1"/>
      <protection locked="0"/>
    </xf>
    <xf numFmtId="38" fontId="58" fillId="0" borderId="0" xfId="2" applyFont="1" applyFill="1" applyBorder="1" applyAlignment="1" applyProtection="1">
      <alignment vertical="center"/>
      <protection locked="0"/>
    </xf>
    <xf numFmtId="38" fontId="58" fillId="0" borderId="20" xfId="3" applyFont="1" applyFill="1" applyBorder="1" applyAlignment="1" applyProtection="1">
      <alignment vertical="center" shrinkToFit="1"/>
      <protection locked="0"/>
    </xf>
    <xf numFmtId="38" fontId="58" fillId="0" borderId="53" xfId="3" applyFont="1" applyFill="1" applyBorder="1" applyAlignment="1" applyProtection="1">
      <alignment vertical="center"/>
      <protection locked="0"/>
    </xf>
    <xf numFmtId="38" fontId="58" fillId="0" borderId="0" xfId="3"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38" fontId="0" fillId="0" borderId="26" xfId="2" applyFont="1" applyFill="1" applyBorder="1" applyAlignment="1" applyProtection="1">
      <alignment vertical="center"/>
      <protection locked="0"/>
    </xf>
    <xf numFmtId="38" fontId="0" fillId="0" borderId="27" xfId="2" applyFont="1" applyFill="1" applyBorder="1" applyAlignment="1">
      <alignment vertical="center" shrinkToFit="1"/>
    </xf>
    <xf numFmtId="0" fontId="11" fillId="0" borderId="0" xfId="0" applyFont="1" applyFill="1" applyBorder="1" applyAlignment="1">
      <alignment horizontal="left" vertical="center"/>
    </xf>
    <xf numFmtId="38" fontId="0" fillId="0" borderId="0" xfId="2" applyFont="1" applyFill="1" applyBorder="1" applyAlignment="1">
      <alignment vertical="center" shrinkToFit="1"/>
    </xf>
    <xf numFmtId="38" fontId="73" fillId="0" borderId="38" xfId="2" applyFont="1" applyFill="1" applyBorder="1" applyAlignment="1" applyProtection="1">
      <alignment vertical="center"/>
      <protection locked="0"/>
    </xf>
    <xf numFmtId="38" fontId="58" fillId="0" borderId="79" xfId="3"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38" fontId="0" fillId="0" borderId="5" xfId="2" applyFont="1" applyFill="1" applyBorder="1" applyAlignment="1">
      <alignment vertical="center" shrinkToFit="1"/>
    </xf>
    <xf numFmtId="38" fontId="58" fillId="0" borderId="79" xfId="3" applyFont="1" applyFill="1" applyBorder="1" applyAlignment="1" applyProtection="1">
      <alignment vertical="center"/>
      <protection locked="0"/>
    </xf>
    <xf numFmtId="38" fontId="73" fillId="0" borderId="0" xfId="2" applyFont="1" applyFill="1" applyBorder="1" applyAlignment="1">
      <alignment vertical="center" shrinkToFit="1"/>
    </xf>
    <xf numFmtId="49" fontId="43" fillId="0" borderId="0" xfId="0" applyNumberFormat="1" applyFont="1" applyFill="1" applyBorder="1" applyAlignment="1">
      <alignment horizontal="center" vertical="top"/>
    </xf>
    <xf numFmtId="38" fontId="79" fillId="0" borderId="19" xfId="2" applyFont="1" applyFill="1" applyBorder="1" applyAlignment="1" applyProtection="1">
      <alignment vertical="center"/>
      <protection locked="0"/>
    </xf>
    <xf numFmtId="38" fontId="58" fillId="0" borderId="4" xfId="2" applyFont="1" applyFill="1" applyBorder="1" applyAlignment="1" applyProtection="1">
      <alignment vertical="center"/>
    </xf>
    <xf numFmtId="38" fontId="58" fillId="0" borderId="19" xfId="2" applyFont="1" applyFill="1" applyBorder="1" applyAlignment="1" applyProtection="1">
      <alignment horizontal="centerContinuous" vertical="center" shrinkToFit="1"/>
      <protection locked="0"/>
    </xf>
    <xf numFmtId="38" fontId="58" fillId="0" borderId="3" xfId="2" applyFont="1" applyFill="1" applyBorder="1" applyAlignment="1" applyProtection="1">
      <alignment vertical="center"/>
      <protection locked="0"/>
    </xf>
    <xf numFmtId="38" fontId="58" fillId="0" borderId="5" xfId="2" applyFont="1" applyFill="1" applyBorder="1" applyAlignment="1" applyProtection="1">
      <alignment vertical="center"/>
      <protection locked="0"/>
    </xf>
    <xf numFmtId="38" fontId="81" fillId="0" borderId="4" xfId="2" applyFont="1" applyFill="1" applyBorder="1" applyAlignment="1" applyProtection="1">
      <alignment vertical="center"/>
    </xf>
    <xf numFmtId="0" fontId="0" fillId="0" borderId="0" xfId="0" applyFont="1" applyFill="1" applyBorder="1" applyAlignment="1">
      <alignment vertical="top"/>
    </xf>
    <xf numFmtId="0" fontId="18" fillId="0" borderId="10" xfId="0" applyFont="1" applyFill="1" applyBorder="1" applyAlignment="1" applyProtection="1">
      <alignment vertical="center"/>
      <protection locked="0"/>
    </xf>
    <xf numFmtId="0" fontId="82" fillId="0" borderId="0" xfId="0" applyFont="1" applyAlignment="1">
      <alignment horizontal="left" vertical="center"/>
    </xf>
    <xf numFmtId="38" fontId="33" fillId="0" borderId="40" xfId="2" applyFont="1" applyFill="1" applyBorder="1" applyAlignment="1" applyProtection="1">
      <alignment horizontal="left" vertical="center"/>
    </xf>
    <xf numFmtId="38" fontId="33" fillId="0" borderId="41" xfId="2" applyFont="1" applyFill="1" applyBorder="1" applyAlignment="1" applyProtection="1">
      <alignment vertical="center"/>
    </xf>
    <xf numFmtId="38" fontId="58" fillId="0" borderId="5" xfId="2" applyFont="1" applyFill="1" applyBorder="1" applyAlignment="1" applyProtection="1">
      <alignment vertical="center"/>
    </xf>
    <xf numFmtId="38" fontId="58" fillId="0" borderId="11" xfId="2" applyFont="1" applyFill="1" applyBorder="1" applyAlignment="1" applyProtection="1">
      <alignment vertical="center"/>
    </xf>
    <xf numFmtId="38" fontId="58" fillId="0" borderId="3" xfId="2" applyFont="1" applyFill="1" applyBorder="1" applyAlignment="1" applyProtection="1">
      <alignment vertical="center"/>
    </xf>
    <xf numFmtId="38" fontId="58" fillId="0" borderId="3" xfId="2" applyFont="1" applyFill="1" applyBorder="1" applyAlignment="1" applyProtection="1">
      <alignment horizontal="center" vertical="center"/>
    </xf>
    <xf numFmtId="38" fontId="75" fillId="0" borderId="0" xfId="2" applyFont="1" applyFill="1" applyBorder="1" applyAlignment="1" applyProtection="1">
      <alignment vertical="center"/>
    </xf>
    <xf numFmtId="38" fontId="75" fillId="0" borderId="23" xfId="2" applyFont="1" applyFill="1" applyBorder="1" applyAlignment="1" applyProtection="1">
      <alignment vertical="center"/>
    </xf>
    <xf numFmtId="38" fontId="75" fillId="0" borderId="9" xfId="2" applyFont="1" applyFill="1" applyBorder="1" applyAlignment="1" applyProtection="1">
      <alignment vertical="center"/>
    </xf>
    <xf numFmtId="0" fontId="0" fillId="0" borderId="0" xfId="0" applyFont="1" applyFill="1" applyAlignment="1" applyProtection="1">
      <alignment vertical="center"/>
    </xf>
    <xf numFmtId="0" fontId="63" fillId="0" borderId="0" xfId="0" applyFont="1"/>
    <xf numFmtId="0" fontId="84" fillId="0" borderId="0" xfId="0" applyFont="1"/>
    <xf numFmtId="0" fontId="84" fillId="0" borderId="0" xfId="0" applyFont="1" applyAlignment="1">
      <alignment horizontal="center"/>
    </xf>
    <xf numFmtId="0" fontId="85" fillId="0" borderId="0" xfId="0" applyFont="1"/>
    <xf numFmtId="0" fontId="86" fillId="0" borderId="0" xfId="0" applyFont="1"/>
    <xf numFmtId="0" fontId="78" fillId="0" borderId="0" xfId="0" applyFont="1"/>
    <xf numFmtId="49" fontId="22" fillId="0" borderId="0" xfId="0" applyNumberFormat="1" applyFont="1" applyAlignment="1">
      <alignment horizontal="left" vertical="center"/>
    </xf>
    <xf numFmtId="49" fontId="22" fillId="0" borderId="0" xfId="0" applyNumberFormat="1" applyFont="1" applyAlignment="1">
      <alignment horizontal="center" vertical="center"/>
    </xf>
    <xf numFmtId="0" fontId="9" fillId="0" borderId="0" xfId="0" applyFont="1"/>
    <xf numFmtId="0" fontId="0" fillId="0" borderId="0" xfId="0" applyFont="1" applyAlignment="1"/>
    <xf numFmtId="38" fontId="90" fillId="0" borderId="19" xfId="3" applyFont="1" applyFill="1" applyBorder="1" applyAlignment="1" applyProtection="1">
      <alignment vertical="center"/>
      <protection locked="0"/>
    </xf>
    <xf numFmtId="38" fontId="90" fillId="0" borderId="18" xfId="3" applyFont="1" applyFill="1" applyBorder="1" applyAlignment="1" applyProtection="1">
      <alignment vertical="center"/>
      <protection locked="0"/>
    </xf>
    <xf numFmtId="38" fontId="90" fillId="0" borderId="49" xfId="3" applyFont="1" applyFill="1" applyBorder="1" applyAlignment="1" applyProtection="1">
      <alignment vertical="center"/>
      <protection locked="0"/>
    </xf>
    <xf numFmtId="38" fontId="90" fillId="0" borderId="48" xfId="3" applyFont="1" applyFill="1" applyBorder="1" applyAlignment="1" applyProtection="1">
      <alignment vertical="center"/>
      <protection locked="0"/>
    </xf>
    <xf numFmtId="38" fontId="90" fillId="4" borderId="18" xfId="3" applyFont="1" applyFill="1" applyBorder="1" applyAlignment="1" applyProtection="1">
      <alignment vertical="center"/>
      <protection locked="0"/>
    </xf>
    <xf numFmtId="38" fontId="90" fillId="4" borderId="49" xfId="3" applyFont="1" applyFill="1" applyBorder="1" applyAlignment="1" applyProtection="1">
      <alignment vertical="center"/>
      <protection locked="0"/>
    </xf>
    <xf numFmtId="38" fontId="90" fillId="4" borderId="48" xfId="3" applyFont="1" applyFill="1" applyBorder="1" applyAlignment="1" applyProtection="1">
      <alignment vertical="center"/>
      <protection locked="0"/>
    </xf>
    <xf numFmtId="38" fontId="93" fillId="4" borderId="12" xfId="3" applyFont="1" applyFill="1" applyBorder="1" applyAlignment="1" applyProtection="1">
      <alignment vertical="center"/>
      <protection locked="0"/>
    </xf>
    <xf numFmtId="38" fontId="93" fillId="4" borderId="4" xfId="3" applyFont="1" applyFill="1" applyBorder="1" applyAlignment="1" applyProtection="1">
      <alignment vertical="center"/>
      <protection locked="0"/>
    </xf>
    <xf numFmtId="38" fontId="90" fillId="4" borderId="20" xfId="3" applyFont="1" applyFill="1" applyBorder="1" applyAlignment="1" applyProtection="1">
      <alignment vertical="center"/>
    </xf>
    <xf numFmtId="38" fontId="90" fillId="0" borderId="18" xfId="4" applyFont="1" applyBorder="1" applyAlignment="1" applyProtection="1">
      <alignment vertical="center"/>
      <protection locked="0"/>
    </xf>
    <xf numFmtId="38" fontId="90" fillId="0" borderId="39" xfId="3" applyFont="1" applyFill="1" applyBorder="1" applyAlignment="1" applyProtection="1">
      <alignment vertical="center"/>
      <protection locked="0"/>
    </xf>
    <xf numFmtId="38" fontId="93" fillId="0" borderId="4" xfId="3" applyFont="1" applyFill="1" applyBorder="1" applyAlignment="1" applyProtection="1">
      <alignment vertical="center"/>
      <protection locked="0"/>
    </xf>
    <xf numFmtId="38" fontId="93" fillId="0" borderId="36" xfId="3" applyFont="1" applyFill="1" applyBorder="1" applyAlignment="1" applyProtection="1">
      <alignment vertical="center"/>
      <protection locked="0"/>
    </xf>
    <xf numFmtId="38" fontId="90" fillId="0" borderId="20" xfId="3" applyFont="1" applyFill="1" applyBorder="1" applyAlignment="1" applyProtection="1">
      <alignment vertical="center"/>
    </xf>
    <xf numFmtId="0" fontId="97" fillId="0" borderId="53" xfId="0" applyFont="1" applyFill="1" applyBorder="1" applyAlignment="1" applyProtection="1">
      <alignment horizontal="center" vertical="top" shrinkToFit="1"/>
    </xf>
    <xf numFmtId="38" fontId="90" fillId="0" borderId="22" xfId="2" applyFont="1" applyFill="1" applyBorder="1" applyAlignment="1" applyProtection="1">
      <alignment vertical="center"/>
      <protection locked="0"/>
    </xf>
    <xf numFmtId="38" fontId="90" fillId="0" borderId="22" xfId="2" applyFont="1" applyFill="1" applyBorder="1" applyAlignment="1" applyProtection="1">
      <alignment horizontal="centerContinuous" vertical="center" shrinkToFit="1"/>
      <protection locked="0"/>
    </xf>
    <xf numFmtId="38" fontId="90" fillId="0" borderId="24" xfId="2" applyFont="1" applyFill="1" applyBorder="1" applyAlignment="1">
      <alignment vertical="center"/>
    </xf>
    <xf numFmtId="38" fontId="90" fillId="0" borderId="18" xfId="2" applyFont="1" applyFill="1" applyBorder="1" applyAlignment="1" applyProtection="1">
      <alignment vertical="center"/>
      <protection locked="0"/>
    </xf>
    <xf numFmtId="38" fontId="90" fillId="0" borderId="22" xfId="3" applyFont="1" applyFill="1" applyBorder="1" applyAlignment="1" applyProtection="1">
      <alignment vertical="center"/>
      <protection locked="0"/>
    </xf>
    <xf numFmtId="38" fontId="99" fillId="0" borderId="49" xfId="2" applyFont="1" applyFill="1" applyBorder="1" applyAlignment="1" applyProtection="1">
      <alignment vertical="center"/>
      <protection locked="0"/>
    </xf>
    <xf numFmtId="38" fontId="90" fillId="0" borderId="49" xfId="2" applyFont="1" applyFill="1" applyBorder="1" applyAlignment="1" applyProtection="1">
      <alignment vertical="center"/>
      <protection locked="0"/>
    </xf>
    <xf numFmtId="38" fontId="93" fillId="0" borderId="12" xfId="3" applyFont="1" applyFill="1" applyBorder="1" applyAlignment="1" applyProtection="1">
      <alignment vertical="center"/>
      <protection locked="0"/>
    </xf>
    <xf numFmtId="38" fontId="90" fillId="0" borderId="12" xfId="2" applyFont="1" applyFill="1" applyBorder="1" applyAlignment="1" applyProtection="1">
      <alignment vertical="center"/>
      <protection locked="0"/>
    </xf>
    <xf numFmtId="38" fontId="90" fillId="0" borderId="4" xfId="2" applyFont="1" applyFill="1" applyBorder="1" applyAlignment="1" applyProtection="1">
      <alignment vertical="center"/>
      <protection locked="0"/>
    </xf>
    <xf numFmtId="38" fontId="90" fillId="0" borderId="22" xfId="2" applyFont="1" applyFill="1" applyBorder="1" applyAlignment="1" applyProtection="1">
      <alignment vertical="center" shrinkToFit="1"/>
      <protection locked="0"/>
    </xf>
    <xf numFmtId="38" fontId="90" fillId="0" borderId="51" xfId="2" applyFont="1" applyFill="1" applyBorder="1" applyAlignment="1" applyProtection="1">
      <alignment vertical="center" shrinkToFit="1"/>
      <protection locked="0"/>
    </xf>
    <xf numFmtId="38" fontId="90" fillId="0" borderId="24" xfId="2" applyFont="1" applyFill="1" applyBorder="1" applyAlignment="1">
      <alignment vertical="center" shrinkToFit="1"/>
    </xf>
    <xf numFmtId="0" fontId="93" fillId="0" borderId="0" xfId="0" applyFont="1" applyFill="1" applyBorder="1" applyAlignment="1" applyProtection="1">
      <alignment vertical="center"/>
      <protection locked="0"/>
    </xf>
    <xf numFmtId="38" fontId="93" fillId="0" borderId="0" xfId="2" applyFont="1" applyFill="1" applyBorder="1" applyAlignment="1" applyProtection="1">
      <alignment vertical="center"/>
      <protection locked="0"/>
    </xf>
    <xf numFmtId="38" fontId="90" fillId="0" borderId="52" xfId="2" applyFont="1" applyFill="1" applyBorder="1" applyAlignment="1">
      <alignment vertical="center" shrinkToFit="1"/>
    </xf>
    <xf numFmtId="0" fontId="102" fillId="0" borderId="53" xfId="0" applyFont="1" applyFill="1" applyBorder="1" applyAlignment="1" applyProtection="1">
      <alignment vertical="center" shrinkToFit="1"/>
      <protection locked="0"/>
    </xf>
    <xf numFmtId="0" fontId="102" fillId="0" borderId="28" xfId="0" applyFont="1" applyFill="1" applyBorder="1" applyAlignment="1" applyProtection="1">
      <alignment vertical="center" shrinkToFit="1"/>
      <protection locked="0"/>
    </xf>
    <xf numFmtId="0" fontId="93" fillId="0" borderId="28" xfId="0" applyFont="1" applyFill="1" applyBorder="1" applyAlignment="1" applyProtection="1">
      <alignment vertical="center"/>
      <protection locked="0"/>
    </xf>
    <xf numFmtId="38" fontId="93" fillId="0" borderId="28" xfId="2" applyFont="1" applyFill="1" applyBorder="1" applyAlignment="1" applyProtection="1">
      <alignment vertical="center"/>
      <protection locked="0"/>
    </xf>
    <xf numFmtId="38" fontId="90" fillId="0" borderId="49" xfId="2" applyFont="1" applyFill="1" applyBorder="1" applyAlignment="1" applyProtection="1">
      <alignment vertical="center" shrinkToFit="1"/>
      <protection locked="0"/>
    </xf>
    <xf numFmtId="38" fontId="90" fillId="0" borderId="15" xfId="2" applyFont="1" applyFill="1" applyBorder="1" applyAlignment="1" applyProtection="1">
      <alignment vertical="center" shrinkToFit="1"/>
      <protection locked="0"/>
    </xf>
    <xf numFmtId="38" fontId="90" fillId="0" borderId="18" xfId="3" applyFont="1" applyFill="1" applyBorder="1" applyAlignment="1" applyProtection="1">
      <alignment vertical="center" shrinkToFit="1"/>
      <protection locked="0"/>
    </xf>
    <xf numFmtId="38" fontId="90" fillId="0" borderId="22" xfId="3" applyFont="1" applyFill="1" applyBorder="1" applyAlignment="1" applyProtection="1">
      <alignment vertical="center" shrinkToFit="1"/>
      <protection locked="0"/>
    </xf>
    <xf numFmtId="38" fontId="90" fillId="0" borderId="51" xfId="3" applyFont="1" applyFill="1" applyBorder="1" applyAlignment="1" applyProtection="1">
      <alignment vertical="center" shrinkToFit="1"/>
      <protection locked="0"/>
    </xf>
    <xf numFmtId="0" fontId="93" fillId="0" borderId="0" xfId="0" applyFont="1" applyFill="1" applyBorder="1" applyAlignment="1" applyProtection="1">
      <alignment horizontal="center" vertical="center" shrinkToFit="1"/>
      <protection locked="0"/>
    </xf>
    <xf numFmtId="38" fontId="90" fillId="0" borderId="48" xfId="3" applyFont="1" applyFill="1" applyBorder="1" applyAlignment="1" applyProtection="1">
      <alignment vertical="center" shrinkToFit="1"/>
      <protection locked="0"/>
    </xf>
    <xf numFmtId="38" fontId="93" fillId="0" borderId="13" xfId="2" applyFont="1" applyFill="1" applyBorder="1" applyAlignment="1" applyProtection="1">
      <alignment vertical="center"/>
      <protection locked="0"/>
    </xf>
    <xf numFmtId="38" fontId="90" fillId="0" borderId="52" xfId="2" applyFont="1" applyFill="1" applyBorder="1" applyAlignment="1" applyProtection="1">
      <alignment vertical="center"/>
      <protection locked="0"/>
    </xf>
    <xf numFmtId="38" fontId="105" fillId="0" borderId="0" xfId="2" applyFont="1" applyFill="1" applyBorder="1" applyAlignment="1" applyProtection="1">
      <alignment vertical="center"/>
      <protection locked="0"/>
    </xf>
    <xf numFmtId="38" fontId="105" fillId="0" borderId="0" xfId="2" applyFont="1" applyFill="1" applyBorder="1" applyAlignment="1" applyProtection="1">
      <alignment horizontal="center" vertical="center"/>
      <protection locked="0"/>
    </xf>
    <xf numFmtId="38" fontId="105" fillId="0" borderId="13" xfId="2" applyFont="1" applyFill="1" applyBorder="1" applyAlignment="1" applyProtection="1">
      <alignment vertical="center"/>
      <protection locked="0"/>
    </xf>
    <xf numFmtId="38" fontId="90" fillId="0" borderId="52" xfId="2" applyFont="1" applyFill="1" applyBorder="1" applyAlignment="1">
      <alignment vertical="center"/>
    </xf>
    <xf numFmtId="38" fontId="90" fillId="0" borderId="51" xfId="2" applyFont="1" applyFill="1" applyBorder="1" applyAlignment="1" applyProtection="1">
      <alignment vertical="center"/>
      <protection locked="0"/>
    </xf>
    <xf numFmtId="38" fontId="90" fillId="0" borderId="18" xfId="2" applyFont="1" applyFill="1" applyBorder="1" applyAlignment="1" applyProtection="1">
      <alignment horizontal="centerContinuous" vertical="center"/>
      <protection locked="0"/>
    </xf>
    <xf numFmtId="38" fontId="93" fillId="0" borderId="0" xfId="2" applyFont="1" applyFill="1" applyBorder="1" applyAlignment="1" applyProtection="1">
      <alignment horizontal="center" vertical="center"/>
      <protection locked="0"/>
    </xf>
    <xf numFmtId="38" fontId="105" fillId="0" borderId="28" xfId="2" applyFont="1" applyFill="1" applyBorder="1" applyAlignment="1" applyProtection="1">
      <alignment vertical="center"/>
      <protection locked="0"/>
    </xf>
    <xf numFmtId="38" fontId="105" fillId="0" borderId="28" xfId="2" applyFont="1" applyFill="1" applyBorder="1" applyAlignment="1" applyProtection="1">
      <alignment horizontal="center" vertical="center"/>
      <protection locked="0"/>
    </xf>
    <xf numFmtId="38" fontId="105" fillId="0" borderId="29" xfId="2" applyFont="1" applyFill="1" applyBorder="1" applyAlignment="1" applyProtection="1">
      <alignment vertical="center"/>
      <protection locked="0"/>
    </xf>
    <xf numFmtId="0" fontId="0" fillId="0" borderId="0" xfId="0" applyFont="1"/>
    <xf numFmtId="38" fontId="90" fillId="0" borderId="18" xfId="2" applyFont="1" applyFill="1" applyBorder="1" applyAlignment="1" applyProtection="1">
      <alignment vertical="center" shrinkToFit="1"/>
      <protection locked="0"/>
    </xf>
    <xf numFmtId="38" fontId="90" fillId="0" borderId="19" xfId="2" applyFont="1" applyFill="1" applyBorder="1" applyAlignment="1" applyProtection="1">
      <alignment vertical="center" shrinkToFit="1"/>
      <protection locked="0"/>
    </xf>
    <xf numFmtId="38" fontId="90" fillId="0" borderId="48" xfId="2" applyFont="1" applyFill="1" applyBorder="1" applyAlignment="1" applyProtection="1">
      <alignment vertical="center" shrinkToFit="1"/>
      <protection locked="0"/>
    </xf>
    <xf numFmtId="0" fontId="0" fillId="0" borderId="0" xfId="0" applyFont="1"/>
    <xf numFmtId="0" fontId="0" fillId="0" borderId="0" xfId="0" applyFont="1" applyAlignment="1">
      <alignment vertical="center"/>
    </xf>
    <xf numFmtId="38" fontId="90" fillId="0" borderId="19" xfId="3" applyFont="1" applyFill="1" applyBorder="1" applyAlignment="1" applyProtection="1">
      <alignment vertical="center" shrinkToFit="1"/>
      <protection locked="0"/>
    </xf>
    <xf numFmtId="38" fontId="90" fillId="0" borderId="19" xfId="2" applyFont="1" applyFill="1" applyBorder="1" applyAlignment="1" applyProtection="1">
      <alignment vertical="center"/>
      <protection locked="0"/>
    </xf>
    <xf numFmtId="38" fontId="90" fillId="0" borderId="18" xfId="2" applyFont="1" applyFill="1" applyBorder="1" applyAlignment="1" applyProtection="1">
      <alignment vertical="center"/>
      <protection locked="0"/>
    </xf>
    <xf numFmtId="38" fontId="90" fillId="0" borderId="15" xfId="2" applyFont="1" applyFill="1" applyBorder="1" applyAlignment="1" applyProtection="1">
      <alignment vertical="center"/>
      <protection locked="0"/>
    </xf>
    <xf numFmtId="38" fontId="90" fillId="0" borderId="22" xfId="2" applyFont="1" applyFill="1" applyBorder="1" applyAlignment="1" applyProtection="1">
      <alignment vertical="center"/>
      <protection locked="0"/>
    </xf>
    <xf numFmtId="38" fontId="33" fillId="0" borderId="40" xfId="2" applyFont="1" applyFill="1" applyBorder="1" applyAlignment="1" applyProtection="1">
      <alignment vertical="center"/>
    </xf>
    <xf numFmtId="38" fontId="33" fillId="0" borderId="40" xfId="2" applyFont="1" applyFill="1" applyBorder="1" applyAlignment="1" applyProtection="1">
      <alignment horizontal="right" vertical="center"/>
    </xf>
    <xf numFmtId="0" fontId="1" fillId="0" borderId="0" xfId="0" applyFont="1" applyFill="1" applyBorder="1" applyAlignment="1" applyProtection="1">
      <alignment horizontal="left" vertical="center"/>
    </xf>
    <xf numFmtId="0" fontId="1" fillId="0" borderId="3" xfId="0" applyFont="1" applyFill="1" applyBorder="1" applyAlignment="1" applyProtection="1">
      <alignment vertical="center"/>
    </xf>
    <xf numFmtId="0" fontId="1" fillId="0" borderId="1" xfId="0" applyFont="1" applyFill="1" applyBorder="1" applyAlignment="1" applyProtection="1">
      <alignment vertical="center" shrinkToFit="1"/>
    </xf>
    <xf numFmtId="38" fontId="33" fillId="0" borderId="42" xfId="2" applyFont="1" applyFill="1" applyBorder="1" applyAlignment="1" applyProtection="1">
      <alignment vertical="center"/>
    </xf>
    <xf numFmtId="38" fontId="33" fillId="0" borderId="9" xfId="2" applyFont="1" applyFill="1" applyBorder="1" applyAlignment="1" applyProtection="1">
      <alignment vertical="center"/>
    </xf>
    <xf numFmtId="0" fontId="1" fillId="0" borderId="21" xfId="0" applyFont="1" applyFill="1" applyBorder="1" applyAlignment="1" applyProtection="1">
      <alignment vertical="center"/>
    </xf>
    <xf numFmtId="0" fontId="1" fillId="0" borderId="1" xfId="0" applyFont="1" applyFill="1" applyBorder="1" applyAlignment="1" applyProtection="1">
      <alignment horizontal="center" vertical="center"/>
    </xf>
    <xf numFmtId="38" fontId="33" fillId="0" borderId="43" xfId="2" applyFont="1" applyFill="1" applyBorder="1" applyAlignment="1" applyProtection="1">
      <alignment vertical="center"/>
    </xf>
    <xf numFmtId="0" fontId="0" fillId="0" borderId="0" xfId="0" applyFont="1"/>
    <xf numFmtId="0" fontId="0" fillId="0" borderId="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13"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0"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vertical="center" shrinkToFit="1"/>
      <protection locked="0"/>
    </xf>
    <xf numFmtId="0" fontId="11" fillId="0" borderId="2" xfId="0" applyFont="1" applyFill="1" applyBorder="1" applyAlignment="1" applyProtection="1">
      <alignment horizontal="center" vertical="center"/>
      <protection locked="0"/>
    </xf>
    <xf numFmtId="38" fontId="9" fillId="0" borderId="3" xfId="3" applyFont="1" applyFill="1" applyBorder="1" applyAlignment="1" applyProtection="1">
      <alignment vertical="center"/>
      <protection locked="0"/>
    </xf>
    <xf numFmtId="0" fontId="4" fillId="0" borderId="4"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protection locked="0"/>
    </xf>
    <xf numFmtId="38" fontId="2" fillId="0" borderId="4" xfId="3" applyFont="1" applyFill="1" applyBorder="1" applyAlignment="1" applyProtection="1">
      <alignment horizontal="center" vertical="center"/>
      <protection locked="0"/>
    </xf>
    <xf numFmtId="38" fontId="24" fillId="0" borderId="2" xfId="3" applyFont="1" applyFill="1" applyBorder="1" applyAlignment="1" applyProtection="1">
      <alignment vertical="center" shrinkToFit="1"/>
      <protection locked="0"/>
    </xf>
    <xf numFmtId="38" fontId="4" fillId="0" borderId="4" xfId="3"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4" fillId="0" borderId="4" xfId="0" applyFont="1" applyFill="1" applyBorder="1" applyAlignment="1" applyProtection="1">
      <alignment vertical="center" shrinkToFit="1"/>
      <protection locked="0"/>
    </xf>
    <xf numFmtId="38" fontId="18" fillId="0" borderId="0" xfId="3" applyFont="1" applyFill="1" applyBorder="1" applyAlignment="1" applyProtection="1">
      <alignment horizontal="center" vertical="center"/>
      <protection locked="0"/>
    </xf>
    <xf numFmtId="38" fontId="11" fillId="0" borderId="14" xfId="3" applyFont="1" applyFill="1" applyBorder="1" applyAlignment="1" applyProtection="1">
      <alignment vertical="center"/>
      <protection locked="0"/>
    </xf>
    <xf numFmtId="0" fontId="11" fillId="0" borderId="2" xfId="0" applyFont="1" applyFill="1" applyBorder="1" applyAlignment="1" applyProtection="1">
      <alignment horizontal="left" vertical="center"/>
      <protection locked="0"/>
    </xf>
    <xf numFmtId="38" fontId="2" fillId="4" borderId="4" xfId="3" applyFont="1" applyFill="1" applyBorder="1" applyAlignment="1" applyProtection="1">
      <alignment horizontal="center" vertical="center"/>
      <protection locked="0"/>
    </xf>
    <xf numFmtId="38" fontId="24" fillId="4" borderId="2" xfId="3" applyFont="1" applyFill="1" applyBorder="1" applyAlignment="1" applyProtection="1">
      <alignment vertical="center" shrinkToFit="1"/>
      <protection locked="0"/>
    </xf>
    <xf numFmtId="38" fontId="4" fillId="4" borderId="4" xfId="3" applyFont="1" applyFill="1" applyBorder="1" applyAlignment="1" applyProtection="1">
      <alignment horizontal="center" vertical="center" shrinkToFit="1"/>
      <protection locked="0"/>
    </xf>
    <xf numFmtId="38" fontId="18" fillId="4" borderId="0" xfId="3"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4" fillId="4" borderId="4" xfId="0" applyFont="1" applyFill="1" applyBorder="1" applyAlignment="1" applyProtection="1">
      <alignment vertical="center" shrinkToFit="1"/>
      <protection locked="0"/>
    </xf>
    <xf numFmtId="0" fontId="11" fillId="4" borderId="2" xfId="0" applyFont="1" applyFill="1" applyBorder="1" applyAlignment="1" applyProtection="1">
      <alignment horizontal="center" vertical="center"/>
      <protection locked="0"/>
    </xf>
    <xf numFmtId="38" fontId="9" fillId="4" borderId="3" xfId="3" applyFont="1" applyFill="1" applyBorder="1" applyAlignment="1" applyProtection="1">
      <alignment vertical="center"/>
      <protection locked="0"/>
    </xf>
    <xf numFmtId="0" fontId="4" fillId="4" borderId="4" xfId="0" applyFont="1" applyFill="1" applyBorder="1" applyAlignment="1" applyProtection="1">
      <alignment horizontal="center" vertical="center" shrinkToFit="1"/>
      <protection locked="0"/>
    </xf>
    <xf numFmtId="0" fontId="22" fillId="4" borderId="4" xfId="0" applyFont="1" applyFill="1" applyBorder="1" applyAlignment="1" applyProtection="1">
      <alignment vertical="center"/>
      <protection locked="0"/>
    </xf>
    <xf numFmtId="0" fontId="18" fillId="4" borderId="4" xfId="0" applyFont="1" applyFill="1" applyBorder="1" applyAlignment="1" applyProtection="1">
      <alignment vertical="center"/>
      <protection locked="0"/>
    </xf>
    <xf numFmtId="0" fontId="18" fillId="4" borderId="4" xfId="0" applyFont="1" applyFill="1" applyBorder="1" applyAlignment="1" applyProtection="1">
      <alignment horizontal="center" vertical="center"/>
      <protection locked="0"/>
    </xf>
    <xf numFmtId="0" fontId="11" fillId="4" borderId="2" xfId="0" applyFont="1" applyFill="1" applyBorder="1" applyAlignment="1" applyProtection="1">
      <alignment vertical="center"/>
      <protection locked="0"/>
    </xf>
    <xf numFmtId="0" fontId="18" fillId="4" borderId="12" xfId="0" applyFont="1" applyFill="1" applyBorder="1" applyAlignment="1" applyProtection="1">
      <alignment vertical="center"/>
      <protection locked="0"/>
    </xf>
    <xf numFmtId="0" fontId="14" fillId="4" borderId="0" xfId="0" applyFont="1" applyFill="1" applyAlignment="1" applyProtection="1">
      <alignment vertical="center"/>
      <protection locked="0"/>
    </xf>
    <xf numFmtId="0" fontId="24" fillId="4" borderId="2" xfId="0" applyFont="1" applyFill="1" applyBorder="1" applyAlignment="1" applyProtection="1">
      <alignment vertical="center" shrinkToFit="1"/>
      <protection locked="0"/>
    </xf>
    <xf numFmtId="0" fontId="2" fillId="4" borderId="2"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38" fontId="9" fillId="4" borderId="10" xfId="3" applyFont="1" applyFill="1" applyBorder="1" applyAlignment="1" applyProtection="1">
      <alignment vertical="center"/>
      <protection locked="0"/>
    </xf>
    <xf numFmtId="38" fontId="22" fillId="4" borderId="4" xfId="3" applyFont="1" applyFill="1" applyBorder="1" applyAlignment="1" applyProtection="1">
      <alignment vertical="center"/>
      <protection locked="0"/>
    </xf>
    <xf numFmtId="0" fontId="4" fillId="4" borderId="4" xfId="0" applyFont="1" applyFill="1" applyBorder="1" applyAlignment="1" applyProtection="1">
      <alignment horizontal="center" vertical="center"/>
      <protection locked="0"/>
    </xf>
    <xf numFmtId="38" fontId="11" fillId="4" borderId="14" xfId="3" applyFont="1" applyFill="1" applyBorder="1" applyAlignment="1" applyProtection="1">
      <alignment vertical="center"/>
      <protection locked="0"/>
    </xf>
    <xf numFmtId="38" fontId="27" fillId="4" borderId="4" xfId="3"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locked="0"/>
    </xf>
    <xf numFmtId="38" fontId="4" fillId="0" borderId="12" xfId="3"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protection locked="0"/>
    </xf>
    <xf numFmtId="0" fontId="24" fillId="4" borderId="14" xfId="0" applyFont="1" applyFill="1" applyBorder="1" applyAlignment="1" applyProtection="1">
      <alignment vertical="center" shrinkToFit="1"/>
      <protection locked="0"/>
    </xf>
    <xf numFmtId="0" fontId="11" fillId="4" borderId="14"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protection locked="0"/>
    </xf>
    <xf numFmtId="38" fontId="59" fillId="4" borderId="3" xfId="3" applyFont="1" applyFill="1" applyBorder="1" applyAlignment="1" applyProtection="1">
      <alignment vertical="center"/>
      <protection locked="0"/>
    </xf>
    <xf numFmtId="38" fontId="27" fillId="4" borderId="0" xfId="3" applyFont="1" applyFill="1" applyBorder="1" applyAlignment="1" applyProtection="1">
      <alignment horizontal="left" vertical="center"/>
      <protection locked="0"/>
    </xf>
    <xf numFmtId="38" fontId="0" fillId="0" borderId="0"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38" fontId="19" fillId="0" borderId="0" xfId="3"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38" fontId="2" fillId="4" borderId="0" xfId="3" applyFont="1" applyFill="1" applyBorder="1" applyAlignment="1" applyProtection="1">
      <alignment vertical="center"/>
      <protection locked="0"/>
    </xf>
    <xf numFmtId="38" fontId="24" fillId="4" borderId="0" xfId="3"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38" fontId="58" fillId="4" borderId="0" xfId="3" applyFont="1" applyFill="1" applyBorder="1" applyAlignment="1" applyProtection="1">
      <alignment vertical="center"/>
      <protection locked="0"/>
    </xf>
    <xf numFmtId="38" fontId="27" fillId="4" borderId="0" xfId="3" applyFont="1" applyFill="1" applyBorder="1" applyAlignment="1" applyProtection="1">
      <alignment vertical="center"/>
      <protection locked="0"/>
    </xf>
    <xf numFmtId="38" fontId="4" fillId="4" borderId="0" xfId="3" applyFont="1" applyFill="1" applyBorder="1" applyAlignment="1" applyProtection="1">
      <alignment vertical="center"/>
      <protection locked="0"/>
    </xf>
    <xf numFmtId="0" fontId="18" fillId="4" borderId="0" xfId="0"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locked="0"/>
    </xf>
    <xf numFmtId="38" fontId="18" fillId="4" borderId="0" xfId="3" applyFont="1" applyFill="1" applyBorder="1" applyAlignment="1" applyProtection="1">
      <alignment vertical="center"/>
      <protection locked="0"/>
    </xf>
    <xf numFmtId="38" fontId="61" fillId="4" borderId="0" xfId="3" applyFont="1" applyFill="1" applyBorder="1" applyAlignment="1" applyProtection="1">
      <alignment vertical="center"/>
      <protection locked="0"/>
    </xf>
    <xf numFmtId="0" fontId="2" fillId="4" borderId="0" xfId="0" applyFont="1" applyFill="1" applyBorder="1" applyAlignment="1" applyProtection="1">
      <alignment horizontal="center" vertical="center"/>
      <protection locked="0"/>
    </xf>
    <xf numFmtId="0" fontId="18" fillId="0" borderId="11" xfId="0" applyFont="1" applyFill="1" applyBorder="1" applyAlignment="1" applyProtection="1">
      <alignment vertical="center"/>
      <protection locked="0"/>
    </xf>
    <xf numFmtId="38" fontId="2" fillId="4" borderId="4" xfId="3" applyFont="1" applyFill="1" applyBorder="1" applyAlignment="1" applyProtection="1">
      <alignment vertical="center"/>
      <protection locked="0"/>
    </xf>
    <xf numFmtId="38" fontId="18" fillId="4" borderId="11" xfId="3" applyFont="1" applyFill="1" applyBorder="1" applyAlignment="1" applyProtection="1">
      <alignment horizontal="center" vertical="center"/>
      <protection locked="0"/>
    </xf>
    <xf numFmtId="38" fontId="24" fillId="4" borderId="2" xfId="3" applyFont="1" applyFill="1" applyBorder="1" applyAlignment="1" applyProtection="1">
      <alignment vertical="center"/>
      <protection locked="0"/>
    </xf>
    <xf numFmtId="0" fontId="55" fillId="4" borderId="2" xfId="0" applyFont="1" applyFill="1" applyBorder="1" applyAlignment="1" applyProtection="1">
      <alignment horizontal="center" vertical="center"/>
      <protection locked="0"/>
    </xf>
    <xf numFmtId="0" fontId="24" fillId="0" borderId="4" xfId="0" applyFont="1" applyBorder="1" applyAlignment="1" applyProtection="1">
      <alignment vertical="center" shrinkToFit="1"/>
      <protection locked="0"/>
    </xf>
    <xf numFmtId="0" fontId="11" fillId="0" borderId="2" xfId="0" applyFont="1" applyBorder="1" applyAlignment="1" applyProtection="1">
      <alignment horizontal="center" vertical="center"/>
      <protection locked="0"/>
    </xf>
    <xf numFmtId="38" fontId="9" fillId="0" borderId="3" xfId="4" applyFont="1" applyBorder="1" applyAlignment="1" applyProtection="1">
      <alignment vertical="center" wrapText="1"/>
      <protection locked="0"/>
    </xf>
    <xf numFmtId="38" fontId="27" fillId="0" borderId="3" xfId="4" applyFont="1" applyBorder="1" applyAlignment="1" applyProtection="1">
      <alignment vertical="center"/>
      <protection locked="0"/>
    </xf>
    <xf numFmtId="38" fontId="2" fillId="0" borderId="4" xfId="3" applyFont="1" applyFill="1" applyBorder="1" applyAlignment="1" applyProtection="1">
      <alignment vertical="center"/>
      <protection locked="0"/>
    </xf>
    <xf numFmtId="38" fontId="18" fillId="0" borderId="0" xfId="3"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18" fillId="0" borderId="2"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14" fillId="0" borderId="2" xfId="0" applyFont="1" applyFill="1" applyBorder="1" applyAlignment="1" applyProtection="1">
      <alignment vertical="center"/>
      <protection locked="0"/>
    </xf>
    <xf numFmtId="0" fontId="94" fillId="0" borderId="12"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38" fontId="9" fillId="0" borderId="10" xfId="3" applyFont="1" applyFill="1" applyBorder="1" applyAlignment="1" applyProtection="1">
      <alignment vertical="center"/>
      <protection locked="0"/>
    </xf>
    <xf numFmtId="38" fontId="27" fillId="0" borderId="4" xfId="3" applyFont="1" applyFill="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7" fillId="0" borderId="3" xfId="0" applyFont="1" applyFill="1" applyBorder="1" applyAlignment="1" applyProtection="1">
      <alignment vertical="center"/>
      <protection locked="0"/>
    </xf>
    <xf numFmtId="0" fontId="18" fillId="0" borderId="5"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4" fillId="0" borderId="12" xfId="0" applyFont="1" applyFill="1" applyBorder="1" applyAlignment="1" applyProtection="1">
      <alignment vertical="center" shrinkToFit="1"/>
      <protection locked="0"/>
    </xf>
    <xf numFmtId="0" fontId="11" fillId="0" borderId="1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shrinkToFit="1"/>
      <protection locked="0"/>
    </xf>
    <xf numFmtId="38" fontId="18" fillId="0" borderId="5" xfId="3" applyFont="1" applyFill="1" applyBorder="1" applyAlignment="1" applyProtection="1">
      <alignment vertical="center"/>
      <protection locked="0"/>
    </xf>
    <xf numFmtId="38" fontId="47" fillId="0" borderId="3" xfId="3" applyFont="1" applyFill="1" applyBorder="1" applyAlignment="1" applyProtection="1">
      <alignment vertical="center"/>
      <protection locked="0"/>
    </xf>
    <xf numFmtId="0" fontId="20" fillId="0" borderId="12" xfId="0" applyFont="1" applyFill="1" applyBorder="1" applyAlignment="1" applyProtection="1">
      <alignment horizontal="center" vertical="center"/>
      <protection locked="0"/>
    </xf>
    <xf numFmtId="0" fontId="9" fillId="0" borderId="31" xfId="0" applyFont="1" applyFill="1" applyBorder="1" applyAlignment="1" applyProtection="1">
      <alignment vertical="center"/>
      <protection locked="0"/>
    </xf>
    <xf numFmtId="0" fontId="0" fillId="0"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4" xfId="0" applyFont="1" applyFill="1" applyBorder="1" applyAlignment="1" applyProtection="1">
      <alignment horizontal="center" vertical="center"/>
      <protection locked="0"/>
    </xf>
    <xf numFmtId="0" fontId="40" fillId="0" borderId="4" xfId="0" applyFont="1" applyFill="1" applyBorder="1" applyAlignment="1" applyProtection="1">
      <alignment vertical="center" shrinkToFit="1"/>
      <protection locked="0"/>
    </xf>
    <xf numFmtId="0" fontId="55" fillId="0" borderId="3" xfId="0" applyFont="1" applyFill="1" applyBorder="1" applyAlignment="1" applyProtection="1">
      <alignment horizontal="center" vertical="center"/>
      <protection locked="0"/>
    </xf>
    <xf numFmtId="38" fontId="9" fillId="0" borderId="3" xfId="2" applyFont="1" applyFill="1" applyBorder="1" applyAlignment="1" applyProtection="1">
      <alignment vertical="center"/>
      <protection locked="0"/>
    </xf>
    <xf numFmtId="0" fontId="4" fillId="0" borderId="10"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2" fillId="0" borderId="4" xfId="0" applyFont="1" applyFill="1" applyBorder="1" applyAlignment="1" applyProtection="1">
      <alignment vertical="center" shrinkToFit="1"/>
      <protection locked="0"/>
    </xf>
    <xf numFmtId="0" fontId="11" fillId="0" borderId="2" xfId="0" applyFont="1" applyFill="1" applyBorder="1" applyAlignment="1" applyProtection="1">
      <alignment vertical="center"/>
      <protection locked="0"/>
    </xf>
    <xf numFmtId="0" fontId="40" fillId="0" borderId="12" xfId="0" applyFont="1" applyFill="1" applyBorder="1" applyAlignment="1" applyProtection="1">
      <alignment vertical="center" shrinkToFit="1"/>
      <protection locked="0"/>
    </xf>
    <xf numFmtId="0" fontId="55"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55" fillId="0" borderId="2" xfId="0" applyFont="1" applyFill="1" applyBorder="1" applyAlignment="1" applyProtection="1">
      <alignment vertical="center"/>
      <protection locked="0"/>
    </xf>
    <xf numFmtId="0" fontId="54" fillId="0" borderId="10" xfId="0" applyFont="1" applyFill="1" applyBorder="1" applyAlignment="1" applyProtection="1">
      <alignment vertical="center"/>
      <protection locked="0"/>
    </xf>
    <xf numFmtId="0" fontId="55"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vertical="center"/>
      <protection locked="0"/>
    </xf>
    <xf numFmtId="38" fontId="9" fillId="0" borderId="10" xfId="2" applyFont="1" applyFill="1" applyBorder="1" applyAlignment="1" applyProtection="1">
      <alignment vertical="center"/>
      <protection locked="0"/>
    </xf>
    <xf numFmtId="0" fontId="55" fillId="0" borderId="3" xfId="0" applyFont="1" applyFill="1" applyBorder="1" applyAlignment="1" applyProtection="1">
      <alignment horizontal="centerContinuous" vertical="center" shrinkToFit="1"/>
      <protection locked="0"/>
    </xf>
    <xf numFmtId="38" fontId="4" fillId="0" borderId="10" xfId="3" applyFont="1" applyFill="1" applyBorder="1" applyAlignment="1" applyProtection="1">
      <alignment horizontal="center" vertical="center" shrinkToFit="1"/>
      <protection locked="0"/>
    </xf>
    <xf numFmtId="0" fontId="91" fillId="0" borderId="4"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38" fontId="16" fillId="0" borderId="0" xfId="2" applyFont="1" applyFill="1" applyBorder="1" applyAlignment="1" applyProtection="1">
      <alignment horizontal="center" vertical="center"/>
      <protection locked="0"/>
    </xf>
    <xf numFmtId="0" fontId="6" fillId="0" borderId="4" xfId="0" applyFont="1" applyFill="1" applyBorder="1" applyAlignment="1" applyProtection="1">
      <alignment vertical="center"/>
      <protection locked="0"/>
    </xf>
    <xf numFmtId="38" fontId="21" fillId="0" borderId="10" xfId="2" applyFont="1" applyFill="1" applyBorder="1" applyAlignment="1" applyProtection="1">
      <alignment vertical="center"/>
      <protection locked="0"/>
    </xf>
    <xf numFmtId="38" fontId="18" fillId="0" borderId="4" xfId="2" applyFont="1" applyFill="1" applyBorder="1" applyAlignment="1" applyProtection="1">
      <alignment vertical="center"/>
      <protection locked="0"/>
    </xf>
    <xf numFmtId="0" fontId="24" fillId="0" borderId="36" xfId="0" applyFont="1" applyFill="1" applyBorder="1" applyAlignment="1" applyProtection="1">
      <alignment vertical="center" shrinkToFit="1"/>
      <protection locked="0"/>
    </xf>
    <xf numFmtId="38" fontId="24" fillId="0" borderId="4" xfId="2" applyFont="1" applyFill="1" applyBorder="1" applyAlignment="1" applyProtection="1">
      <alignment vertical="center" shrinkToFit="1"/>
      <protection locked="0"/>
    </xf>
    <xf numFmtId="0" fontId="4" fillId="0" borderId="36" xfId="0" applyFont="1" applyFill="1" applyBorder="1" applyAlignment="1" applyProtection="1">
      <alignment horizontal="center" vertical="center" shrinkToFit="1"/>
      <protection locked="0"/>
    </xf>
    <xf numFmtId="38" fontId="24" fillId="0" borderId="36" xfId="2" applyFont="1" applyFill="1" applyBorder="1" applyAlignment="1" applyProtection="1">
      <alignment vertical="center" shrinkToFit="1"/>
      <protection locked="0"/>
    </xf>
    <xf numFmtId="0" fontId="11" fillId="0" borderId="3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38" fontId="40" fillId="0" borderId="154" xfId="2" applyFont="1" applyFill="1" applyBorder="1" applyAlignment="1" applyProtection="1">
      <alignment vertical="center" shrinkToFit="1"/>
      <protection locked="0"/>
    </xf>
    <xf numFmtId="0" fontId="55" fillId="0" borderId="146" xfId="0" applyFont="1" applyFill="1" applyBorder="1" applyAlignment="1" applyProtection="1">
      <alignment horizontal="center" vertical="center"/>
      <protection locked="0"/>
    </xf>
    <xf numFmtId="38" fontId="7" fillId="0" borderId="147" xfId="2"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38" fontId="99" fillId="0" borderId="12" xfId="2" applyFont="1" applyFill="1" applyBorder="1" applyAlignment="1" applyProtection="1">
      <alignment vertical="center"/>
      <protection locked="0"/>
    </xf>
    <xf numFmtId="0" fontId="4" fillId="0" borderId="4" xfId="0" applyFont="1" applyFill="1" applyBorder="1" applyAlignment="1" applyProtection="1">
      <alignment vertical="center" shrinkToFit="1"/>
      <protection locked="0"/>
    </xf>
    <xf numFmtId="38" fontId="40" fillId="0" borderId="4" xfId="2" applyFont="1" applyFill="1" applyBorder="1" applyAlignment="1" applyProtection="1">
      <alignment vertical="center" shrinkToFit="1"/>
      <protection locked="0"/>
    </xf>
    <xf numFmtId="38" fontId="7" fillId="0" borderId="3" xfId="2" applyFont="1" applyFill="1" applyBorder="1" applyAlignment="1" applyProtection="1">
      <alignment vertical="center"/>
      <protection locked="0"/>
    </xf>
    <xf numFmtId="0" fontId="18" fillId="0" borderId="31" xfId="0"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38" fontId="99" fillId="0" borderId="4" xfId="2" applyFont="1" applyFill="1" applyBorder="1" applyAlignment="1" applyProtection="1">
      <alignment vertical="center"/>
      <protection locked="0"/>
    </xf>
    <xf numFmtId="0" fontId="24" fillId="0" borderId="3"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38" fontId="26" fillId="0" borderId="4" xfId="2"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38" fontId="6" fillId="0" borderId="2" xfId="0" applyNumberFormat="1" applyFont="1" applyFill="1" applyBorder="1" applyAlignment="1" applyProtection="1">
      <alignment vertical="center"/>
      <protection locked="0"/>
    </xf>
    <xf numFmtId="38" fontId="90" fillId="0" borderId="36" xfId="2" applyFont="1" applyFill="1" applyBorder="1" applyAlignment="1" applyProtection="1">
      <alignment vertical="center"/>
      <protection locked="0"/>
    </xf>
    <xf numFmtId="0" fontId="25" fillId="0" borderId="3" xfId="0" applyFont="1" applyFill="1" applyBorder="1" applyAlignment="1" applyProtection="1">
      <alignment horizontal="center" vertical="center"/>
      <protection locked="0"/>
    </xf>
    <xf numFmtId="38" fontId="21" fillId="0" borderId="10" xfId="2" applyFont="1" applyFill="1" applyBorder="1" applyAlignment="1" applyProtection="1">
      <alignment horizontal="right" vertical="center"/>
      <protection locked="0"/>
    </xf>
    <xf numFmtId="38" fontId="14" fillId="0" borderId="4" xfId="2" applyFont="1" applyFill="1" applyBorder="1" applyAlignment="1" applyProtection="1">
      <alignment horizontal="center" vertical="center"/>
      <protection locked="0"/>
    </xf>
    <xf numFmtId="38" fontId="14" fillId="0" borderId="12" xfId="2" applyFont="1" applyFill="1" applyBorder="1" applyAlignment="1" applyProtection="1">
      <alignment horizontal="center" vertical="center"/>
      <protection locked="0"/>
    </xf>
    <xf numFmtId="38" fontId="14" fillId="0" borderId="10" xfId="2" applyFont="1" applyFill="1" applyBorder="1" applyAlignment="1" applyProtection="1">
      <alignment horizontal="center" vertical="center"/>
      <protection locked="0"/>
    </xf>
    <xf numFmtId="0" fontId="98" fillId="0" borderId="155" xfId="0" applyFont="1" applyFill="1" applyBorder="1" applyAlignment="1" applyProtection="1">
      <alignment vertical="center"/>
      <protection locked="0"/>
    </xf>
    <xf numFmtId="0" fontId="98" fillId="0" borderId="22" xfId="0" applyFont="1" applyFill="1" applyBorder="1" applyAlignment="1" applyProtection="1">
      <alignment vertical="center"/>
      <protection locked="0"/>
    </xf>
    <xf numFmtId="38" fontId="99" fillId="0" borderId="18" xfId="2" applyFont="1" applyFill="1" applyBorder="1" applyAlignment="1" applyProtection="1">
      <alignment vertical="center"/>
      <protection locked="0"/>
    </xf>
    <xf numFmtId="38" fontId="58" fillId="0" borderId="24" xfId="2" applyFont="1" applyFill="1" applyBorder="1" applyAlignment="1" applyProtection="1">
      <alignment vertical="center"/>
    </xf>
    <xf numFmtId="38" fontId="58" fillId="0" borderId="20" xfId="2" applyFont="1" applyFill="1" applyBorder="1" applyAlignment="1" applyProtection="1">
      <alignment vertical="center"/>
    </xf>
    <xf numFmtId="0" fontId="18" fillId="0" borderId="12"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2" fillId="0" borderId="35"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15" fillId="0" borderId="2" xfId="0" applyFont="1" applyFill="1" applyBorder="1" applyAlignment="1" applyProtection="1">
      <alignment vertical="center"/>
      <protection locked="0"/>
    </xf>
    <xf numFmtId="38" fontId="2" fillId="0" borderId="0" xfId="2" applyFont="1" applyFill="1" applyBorder="1" applyAlignment="1" applyProtection="1">
      <alignment horizontal="center" vertical="center"/>
      <protection locked="0"/>
    </xf>
    <xf numFmtId="38" fontId="58" fillId="0" borderId="4" xfId="2" applyFont="1" applyFill="1" applyBorder="1" applyAlignment="1" applyProtection="1">
      <alignment vertical="center"/>
      <protection locked="0"/>
    </xf>
    <xf numFmtId="38" fontId="47" fillId="0" borderId="4" xfId="2" applyFont="1" applyFill="1" applyBorder="1" applyAlignment="1" applyProtection="1">
      <alignment vertical="center"/>
      <protection locked="0"/>
    </xf>
    <xf numFmtId="0" fontId="11" fillId="0" borderId="2" xfId="0" applyFont="1" applyFill="1" applyBorder="1" applyAlignment="1" applyProtection="1">
      <alignment horizontal="centerContinuous" vertical="center" shrinkToFit="1"/>
      <protection locked="0"/>
    </xf>
    <xf numFmtId="38" fontId="9" fillId="0" borderId="3" xfId="3" applyFont="1" applyFill="1" applyBorder="1" applyAlignment="1" applyProtection="1">
      <alignment horizontal="centerContinuous" vertical="center" shrinkToFit="1"/>
      <protection locked="0"/>
    </xf>
    <xf numFmtId="0" fontId="8" fillId="0" borderId="0" xfId="0" applyFont="1" applyFill="1" applyAlignment="1" applyProtection="1">
      <alignment vertical="center"/>
      <protection locked="0"/>
    </xf>
    <xf numFmtId="38" fontId="80" fillId="0" borderId="10" xfId="2"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38" fontId="9" fillId="0" borderId="11" xfId="3" applyFont="1" applyFill="1" applyBorder="1" applyAlignment="1" applyProtection="1">
      <alignment vertical="center"/>
      <protection locked="0"/>
    </xf>
    <xf numFmtId="38" fontId="2" fillId="0" borderId="5" xfId="2" applyFont="1" applyFill="1" applyBorder="1" applyAlignment="1" applyProtection="1">
      <alignment horizontal="center" vertical="center"/>
      <protection locked="0"/>
    </xf>
    <xf numFmtId="0" fontId="18" fillId="0" borderId="3" xfId="0" applyFont="1" applyFill="1" applyBorder="1" applyAlignment="1" applyProtection="1">
      <alignment vertical="center"/>
      <protection locked="0"/>
    </xf>
    <xf numFmtId="38" fontId="2" fillId="0" borderId="0" xfId="2"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38" fontId="2" fillId="0" borderId="4" xfId="2" applyFont="1" applyFill="1" applyBorder="1" applyAlignment="1" applyProtection="1">
      <alignment horizontal="center" vertical="center"/>
      <protection locked="0"/>
    </xf>
    <xf numFmtId="38" fontId="39" fillId="0" borderId="4" xfId="2" applyFont="1" applyFill="1" applyBorder="1" applyAlignment="1" applyProtection="1">
      <alignment vertical="center"/>
      <protection locked="0"/>
    </xf>
    <xf numFmtId="38" fontId="2" fillId="0" borderId="2" xfId="2" applyFont="1" applyFill="1" applyBorder="1" applyAlignment="1" applyProtection="1">
      <alignment vertical="center"/>
      <protection locked="0"/>
    </xf>
    <xf numFmtId="38" fontId="4" fillId="0" borderId="4" xfId="2" applyFont="1" applyFill="1" applyBorder="1" applyAlignment="1" applyProtection="1">
      <alignment horizontal="center" vertical="center" shrinkToFit="1"/>
      <protection locked="0"/>
    </xf>
    <xf numFmtId="38" fontId="18" fillId="0" borderId="3" xfId="2" applyFont="1" applyFill="1" applyBorder="1" applyAlignment="1" applyProtection="1">
      <alignment vertical="center"/>
      <protection locked="0"/>
    </xf>
    <xf numFmtId="38" fontId="47" fillId="0" borderId="10" xfId="2" applyFont="1" applyFill="1" applyBorder="1" applyAlignment="1" applyProtection="1">
      <alignment vertical="center"/>
      <protection locked="0"/>
    </xf>
    <xf numFmtId="38" fontId="18" fillId="0" borderId="12" xfId="2" applyFont="1" applyFill="1" applyBorder="1" applyAlignment="1" applyProtection="1">
      <alignment vertical="center"/>
      <protection locked="0"/>
    </xf>
    <xf numFmtId="0" fontId="2" fillId="0" borderId="2" xfId="0" applyFont="1" applyFill="1" applyBorder="1" applyAlignment="1" applyProtection="1">
      <alignment horizontal="centerContinuous" vertical="center"/>
      <protection locked="0"/>
    </xf>
    <xf numFmtId="0" fontId="5" fillId="0" borderId="10" xfId="0" applyFont="1" applyFill="1" applyBorder="1" applyAlignment="1" applyProtection="1">
      <alignment horizontal="centerContinuous" vertical="center"/>
      <protection locked="0"/>
    </xf>
    <xf numFmtId="0" fontId="7" fillId="0" borderId="31"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4" fillId="0" borderId="3" xfId="0" applyFont="1" applyFill="1" applyBorder="1" applyAlignment="1" applyProtection="1">
      <alignment vertical="center" shrinkToFit="1"/>
      <protection locked="0"/>
    </xf>
    <xf numFmtId="38" fontId="0" fillId="0" borderId="3" xfId="2" applyFont="1" applyFill="1" applyBorder="1" applyAlignment="1" applyProtection="1">
      <alignment vertical="center" shrinkToFit="1"/>
      <protection locked="0"/>
    </xf>
    <xf numFmtId="38" fontId="101" fillId="0" borderId="10" xfId="2" applyFont="1" applyFill="1" applyBorder="1" applyAlignment="1" applyProtection="1">
      <alignment vertical="center"/>
      <protection locked="0"/>
    </xf>
    <xf numFmtId="38" fontId="0" fillId="0" borderId="78" xfId="3" applyFont="1" applyFill="1" applyBorder="1" applyAlignment="1" applyProtection="1">
      <alignment vertical="center" shrinkToFit="1"/>
      <protection locked="0"/>
    </xf>
    <xf numFmtId="0" fontId="11" fillId="0" borderId="37" xfId="0" applyFont="1" applyFill="1" applyBorder="1" applyAlignment="1" applyProtection="1">
      <alignment horizontal="left" vertical="center"/>
      <protection locked="0"/>
    </xf>
    <xf numFmtId="38" fontId="0" fillId="0" borderId="80" xfId="3" applyFont="1" applyFill="1" applyBorder="1" applyAlignment="1" applyProtection="1">
      <alignment vertical="center" shrinkToFit="1"/>
      <protection locked="0"/>
    </xf>
    <xf numFmtId="0" fontId="9" fillId="0" borderId="81" xfId="0" applyFont="1" applyFill="1" applyBorder="1" applyAlignment="1" applyProtection="1">
      <alignment vertical="center" shrinkToFit="1"/>
      <protection locked="0"/>
    </xf>
    <xf numFmtId="38" fontId="0" fillId="0" borderId="82" xfId="3" applyFont="1" applyFill="1" applyBorder="1" applyAlignment="1" applyProtection="1">
      <alignment vertical="center" shrinkToFit="1"/>
      <protection locked="0"/>
    </xf>
    <xf numFmtId="0" fontId="9" fillId="0" borderId="85"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38" xfId="0"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4" fillId="0" borderId="31" xfId="0" applyFont="1" applyFill="1" applyBorder="1" applyAlignment="1" applyProtection="1">
      <alignment vertical="center" shrinkToFit="1"/>
      <protection locked="0"/>
    </xf>
    <xf numFmtId="38" fontId="0" fillId="0" borderId="78" xfId="3" applyFont="1" applyFill="1" applyBorder="1" applyAlignment="1" applyProtection="1">
      <alignment vertical="center"/>
      <protection locked="0"/>
    </xf>
    <xf numFmtId="0" fontId="11" fillId="0" borderId="37" xfId="0" applyFont="1" applyFill="1" applyBorder="1" applyAlignment="1" applyProtection="1">
      <alignment vertical="center"/>
      <protection locked="0"/>
    </xf>
    <xf numFmtId="38" fontId="0" fillId="0" borderId="80" xfId="3" applyFont="1" applyFill="1" applyBorder="1" applyAlignment="1" applyProtection="1">
      <alignment vertical="center"/>
      <protection locked="0"/>
    </xf>
    <xf numFmtId="0" fontId="9" fillId="0" borderId="81"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0" fillId="0" borderId="82" xfId="0" applyFont="1" applyFill="1" applyBorder="1" applyAlignment="1" applyProtection="1">
      <alignment vertical="center"/>
      <protection locked="0"/>
    </xf>
    <xf numFmtId="0" fontId="9" fillId="0" borderId="83" xfId="0" applyFont="1" applyFill="1" applyBorder="1" applyAlignment="1" applyProtection="1">
      <alignment vertical="center"/>
      <protection locked="0"/>
    </xf>
    <xf numFmtId="0" fontId="4" fillId="0" borderId="44" xfId="0" applyFont="1" applyFill="1" applyBorder="1" applyAlignment="1" applyProtection="1">
      <alignment vertical="center" shrinkToFit="1"/>
      <protection locked="0"/>
    </xf>
    <xf numFmtId="0" fontId="11" fillId="0" borderId="34" xfId="0" applyFont="1" applyFill="1" applyBorder="1" applyAlignment="1" applyProtection="1">
      <alignment horizontal="center" vertical="center"/>
      <protection locked="0"/>
    </xf>
    <xf numFmtId="0" fontId="4" fillId="0" borderId="61" xfId="0" applyFont="1" applyFill="1" applyBorder="1" applyAlignment="1" applyProtection="1">
      <alignment vertical="center" shrinkToFit="1"/>
      <protection locked="0"/>
    </xf>
    <xf numFmtId="38" fontId="0" fillId="0" borderId="26" xfId="2" applyFont="1" applyFill="1" applyBorder="1" applyAlignment="1" applyProtection="1">
      <alignment vertical="center" shrinkToFit="1"/>
      <protection locked="0"/>
    </xf>
    <xf numFmtId="38" fontId="11" fillId="0" borderId="34" xfId="2" applyFont="1" applyFill="1" applyBorder="1" applyAlignment="1" applyProtection="1">
      <alignment vertical="center"/>
      <protection locked="0"/>
    </xf>
    <xf numFmtId="38" fontId="11" fillId="0" borderId="34" xfId="3" applyFont="1" applyFill="1" applyBorder="1" applyAlignment="1" applyProtection="1">
      <alignment vertical="center"/>
      <protection locked="0"/>
    </xf>
    <xf numFmtId="38" fontId="0" fillId="0" borderId="84" xfId="3" applyFont="1" applyFill="1" applyBorder="1" applyAlignment="1" applyProtection="1">
      <alignment vertical="center" shrinkToFit="1"/>
      <protection locked="0"/>
    </xf>
    <xf numFmtId="38" fontId="58" fillId="0" borderId="24" xfId="2" applyFont="1" applyFill="1" applyBorder="1" applyAlignment="1">
      <alignment vertical="center" shrinkToFit="1"/>
    </xf>
    <xf numFmtId="38" fontId="58" fillId="0" borderId="52" xfId="2" applyFont="1" applyFill="1" applyBorder="1" applyAlignment="1">
      <alignment vertical="center" shrinkToFit="1"/>
    </xf>
    <xf numFmtId="38" fontId="1" fillId="0" borderId="27" xfId="2" applyFont="1" applyFill="1" applyBorder="1" applyAlignment="1">
      <alignment vertical="center" shrinkToFit="1"/>
    </xf>
    <xf numFmtId="0" fontId="4" fillId="0" borderId="10" xfId="0" applyFont="1" applyFill="1" applyBorder="1" applyAlignment="1" applyProtection="1">
      <alignment horizontal="centerContinuous" vertical="center"/>
      <protection locked="0"/>
    </xf>
    <xf numFmtId="0" fontId="0" fillId="0" borderId="4"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left" vertical="center"/>
      <protection locked="0"/>
    </xf>
    <xf numFmtId="0" fontId="4" fillId="0" borderId="60" xfId="0" applyFont="1" applyFill="1" applyBorder="1" applyAlignment="1" applyProtection="1">
      <alignment vertical="center" shrinkToFit="1"/>
      <protection locked="0"/>
    </xf>
    <xf numFmtId="0" fontId="25" fillId="0" borderId="2" xfId="0" applyFont="1" applyFill="1" applyBorder="1" applyAlignment="1" applyProtection="1">
      <alignment vertical="center"/>
      <protection locked="0"/>
    </xf>
    <xf numFmtId="38" fontId="36" fillId="0" borderId="59" xfId="2" applyFont="1" applyFill="1" applyBorder="1" applyAlignment="1" applyProtection="1">
      <alignment vertical="center" shrinkToFit="1"/>
      <protection locked="0"/>
    </xf>
    <xf numFmtId="0" fontId="4" fillId="0" borderId="91" xfId="0" applyFont="1" applyFill="1" applyBorder="1" applyAlignment="1" applyProtection="1">
      <alignment vertical="center" shrinkToFit="1"/>
      <protection locked="0"/>
    </xf>
    <xf numFmtId="0" fontId="25" fillId="0" borderId="14" xfId="0" applyFont="1" applyFill="1" applyBorder="1" applyAlignment="1" applyProtection="1">
      <alignment vertical="center"/>
      <protection locked="0"/>
    </xf>
    <xf numFmtId="38" fontId="36" fillId="0" borderId="90" xfId="2" applyFont="1" applyFill="1" applyBorder="1" applyAlignment="1" applyProtection="1">
      <alignment vertical="center" shrinkToFit="1"/>
      <protection locked="0"/>
    </xf>
    <xf numFmtId="0" fontId="4" fillId="0" borderId="64" xfId="0" applyFont="1" applyFill="1" applyBorder="1" applyAlignment="1" applyProtection="1">
      <alignment vertical="center" shrinkToFit="1"/>
      <protection locked="0"/>
    </xf>
    <xf numFmtId="38" fontId="0" fillId="0" borderId="65" xfId="2" applyFont="1" applyFill="1" applyBorder="1" applyAlignment="1" applyProtection="1">
      <alignment vertical="center" shrinkToFit="1"/>
      <protection locked="0"/>
    </xf>
    <xf numFmtId="38" fontId="0" fillId="0" borderId="59" xfId="2" applyFont="1" applyFill="1" applyBorder="1" applyAlignment="1" applyProtection="1">
      <alignment vertical="center" shrinkToFit="1"/>
      <protection locked="0"/>
    </xf>
    <xf numFmtId="38" fontId="4" fillId="0" borderId="4" xfId="0" applyNumberFormat="1" applyFont="1" applyFill="1" applyBorder="1" applyAlignment="1" applyProtection="1">
      <alignment horizontal="center" vertical="center" shrinkToFit="1"/>
      <protection locked="0"/>
    </xf>
    <xf numFmtId="38" fontId="0" fillId="0" borderId="3" xfId="3" applyFont="1" applyFill="1" applyBorder="1" applyAlignment="1" applyProtection="1">
      <alignment vertical="center" shrinkToFit="1"/>
      <protection locked="0"/>
    </xf>
    <xf numFmtId="0" fontId="4" fillId="0" borderId="60" xfId="0" applyFont="1" applyFill="1" applyBorder="1" applyAlignment="1" applyProtection="1">
      <alignment vertical="center"/>
      <protection locked="0"/>
    </xf>
    <xf numFmtId="38" fontId="0" fillId="0" borderId="5" xfId="3" applyFont="1" applyFill="1" applyBorder="1" applyAlignment="1" applyProtection="1">
      <alignment vertical="center" shrinkToFit="1"/>
      <protection locked="0"/>
    </xf>
    <xf numFmtId="0" fontId="58" fillId="0" borderId="24" xfId="0" applyFont="1" applyFill="1" applyBorder="1" applyAlignment="1" applyProtection="1">
      <alignment vertical="center"/>
      <protection locked="0"/>
    </xf>
    <xf numFmtId="0" fontId="4" fillId="0" borderId="34" xfId="0" applyFont="1" applyFill="1" applyBorder="1" applyAlignment="1" applyProtection="1">
      <alignment vertical="center" shrinkToFit="1"/>
      <protection locked="0"/>
    </xf>
    <xf numFmtId="38" fontId="11" fillId="0" borderId="0" xfId="2" applyFont="1" applyFill="1" applyBorder="1" applyAlignment="1">
      <alignment vertical="center" shrinkToFit="1"/>
    </xf>
    <xf numFmtId="38" fontId="108" fillId="0" borderId="0" xfId="2" applyFont="1" applyFill="1" applyBorder="1" applyAlignment="1">
      <alignment vertical="center" shrinkToFit="1"/>
    </xf>
    <xf numFmtId="38" fontId="109" fillId="0" borderId="0" xfId="2" applyFont="1" applyFill="1" applyBorder="1" applyAlignment="1">
      <alignment vertical="center" shrinkToFit="1"/>
    </xf>
    <xf numFmtId="38" fontId="8" fillId="0" borderId="0" xfId="2" applyFont="1" applyFill="1" applyBorder="1" applyAlignment="1">
      <alignment vertical="center" shrinkToFit="1"/>
    </xf>
    <xf numFmtId="38" fontId="8" fillId="0" borderId="0" xfId="2" applyFont="1" applyFill="1" applyBorder="1" applyAlignment="1">
      <alignment vertical="center"/>
    </xf>
    <xf numFmtId="0" fontId="55" fillId="0" borderId="0" xfId="0" applyFont="1" applyFill="1"/>
    <xf numFmtId="0" fontId="7" fillId="0" borderId="77" xfId="0"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shrinkToFit="1"/>
      <protection locked="0"/>
    </xf>
    <xf numFmtId="0" fontId="25" fillId="0" borderId="11" xfId="0" applyFont="1" applyFill="1" applyBorder="1" applyAlignment="1" applyProtection="1">
      <alignment horizontal="left" vertical="center"/>
      <protection locked="0"/>
    </xf>
    <xf numFmtId="38" fontId="0" fillId="0" borderId="11" xfId="3" applyFont="1" applyFill="1" applyBorder="1" applyAlignment="1" applyProtection="1">
      <alignment vertical="center"/>
      <protection locked="0"/>
    </xf>
    <xf numFmtId="0" fontId="12" fillId="0" borderId="58" xfId="0" applyFont="1" applyFill="1" applyBorder="1" applyAlignment="1" applyProtection="1">
      <alignment horizontal="center" vertical="center" shrinkToFit="1"/>
      <protection locked="0"/>
    </xf>
    <xf numFmtId="38" fontId="0" fillId="0" borderId="3" xfId="3" applyFont="1" applyFill="1" applyBorder="1" applyAlignment="1" applyProtection="1">
      <alignment vertical="center"/>
      <protection locked="0"/>
    </xf>
    <xf numFmtId="0" fontId="4" fillId="0" borderId="37" xfId="0" applyFont="1" applyFill="1" applyBorder="1" applyAlignment="1" applyProtection="1">
      <alignment vertical="center" shrinkToFit="1"/>
      <protection locked="0"/>
    </xf>
    <xf numFmtId="0" fontId="11" fillId="0" borderId="37" xfId="0" applyFont="1" applyFill="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12" xfId="0" applyFont="1" applyFill="1" applyBorder="1" applyAlignment="1" applyProtection="1">
      <alignment vertical="center" shrinkToFit="1"/>
      <protection locked="0"/>
    </xf>
    <xf numFmtId="0" fontId="12" fillId="0" borderId="14" xfId="0" applyFont="1" applyFill="1" applyBorder="1" applyAlignment="1" applyProtection="1">
      <alignment horizontal="center" vertical="center" shrinkToFit="1"/>
      <protection locked="0"/>
    </xf>
    <xf numFmtId="0" fontId="4" fillId="0" borderId="36" xfId="0" applyFont="1" applyFill="1" applyBorder="1" applyAlignment="1" applyProtection="1">
      <alignment vertical="top" shrinkToFit="1"/>
      <protection locked="0"/>
    </xf>
    <xf numFmtId="0" fontId="4" fillId="0" borderId="4" xfId="0" applyFont="1" applyFill="1" applyBorder="1" applyAlignment="1" applyProtection="1">
      <alignment horizontal="left" vertical="center" wrapText="1"/>
      <protection locked="0"/>
    </xf>
    <xf numFmtId="38" fontId="4" fillId="0" borderId="60" xfId="3" applyNumberFormat="1" applyFont="1" applyFill="1" applyBorder="1" applyAlignment="1" applyProtection="1">
      <alignment horizontal="left" vertical="center" shrinkToFit="1"/>
      <protection locked="0"/>
    </xf>
    <xf numFmtId="38" fontId="36" fillId="0" borderId="59" xfId="3" applyNumberFormat="1" applyFont="1" applyFill="1" applyBorder="1" applyAlignment="1" applyProtection="1">
      <alignment vertical="center"/>
      <protection locked="0"/>
    </xf>
    <xf numFmtId="38" fontId="4" fillId="0" borderId="35" xfId="3" applyFont="1" applyFill="1" applyBorder="1" applyAlignment="1" applyProtection="1">
      <alignment horizontal="center" vertical="center" shrinkToFit="1"/>
      <protection locked="0"/>
    </xf>
    <xf numFmtId="38" fontId="4" fillId="0" borderId="36" xfId="3" applyFont="1" applyFill="1" applyBorder="1" applyAlignment="1" applyProtection="1">
      <alignment horizontal="left" vertical="center" shrinkToFit="1"/>
      <protection locked="0"/>
    </xf>
    <xf numFmtId="38" fontId="4" fillId="0" borderId="62" xfId="3" applyFont="1" applyFill="1" applyBorder="1" applyAlignment="1" applyProtection="1">
      <alignment horizontal="center" vertical="center" shrinkToFit="1"/>
      <protection locked="0"/>
    </xf>
    <xf numFmtId="38" fontId="4" fillId="0" borderId="148" xfId="3" applyNumberFormat="1" applyFont="1" applyFill="1" applyBorder="1" applyAlignment="1" applyProtection="1">
      <alignment horizontal="left" vertical="center" shrinkToFit="1"/>
      <protection locked="0"/>
    </xf>
    <xf numFmtId="0" fontId="25" fillId="0" borderId="34" xfId="0" applyFont="1" applyFill="1" applyBorder="1" applyAlignment="1" applyProtection="1">
      <alignment vertical="center"/>
      <protection locked="0"/>
    </xf>
    <xf numFmtId="38" fontId="36" fillId="0" borderId="149" xfId="3" applyNumberFormat="1" applyFont="1" applyFill="1" applyBorder="1" applyAlignment="1" applyProtection="1">
      <alignment vertical="center"/>
      <protection locked="0"/>
    </xf>
    <xf numFmtId="0" fontId="11" fillId="0" borderId="14" xfId="0" applyFont="1" applyFill="1" applyBorder="1" applyAlignment="1" applyProtection="1">
      <alignment horizontal="right" vertical="center"/>
      <protection locked="0"/>
    </xf>
    <xf numFmtId="38" fontId="5" fillId="0" borderId="31" xfId="2" applyFont="1" applyFill="1" applyBorder="1" applyAlignment="1" applyProtection="1">
      <alignment vertical="center"/>
      <protection locked="0"/>
    </xf>
    <xf numFmtId="0" fontId="12" fillId="0" borderId="5" xfId="0" applyFont="1" applyFill="1" applyBorder="1" applyAlignment="1" applyProtection="1">
      <alignment horizontal="center" vertical="center"/>
      <protection locked="0"/>
    </xf>
    <xf numFmtId="38" fontId="90" fillId="0" borderId="24" xfId="2" applyNumberFormat="1" applyFont="1" applyFill="1" applyBorder="1" applyAlignment="1" applyProtection="1">
      <alignment vertical="center"/>
      <protection locked="0"/>
    </xf>
    <xf numFmtId="0" fontId="11" fillId="0" borderId="5" xfId="0" applyFont="1" applyFill="1" applyBorder="1" applyAlignment="1" applyProtection="1">
      <alignment horizontal="right" vertical="center"/>
      <protection locked="0"/>
    </xf>
    <xf numFmtId="38" fontId="0" fillId="0" borderId="5" xfId="0" applyNumberFormat="1" applyFont="1" applyFill="1" applyBorder="1" applyAlignment="1" applyProtection="1">
      <alignment vertical="center"/>
      <protection locked="0"/>
    </xf>
    <xf numFmtId="38" fontId="90" fillId="0" borderId="24" xfId="2" applyFont="1" applyFill="1" applyBorder="1" applyAlignment="1" applyProtection="1">
      <alignment vertical="center" shrinkToFit="1"/>
      <protection locked="0"/>
    </xf>
    <xf numFmtId="38" fontId="93" fillId="0" borderId="31" xfId="2" applyFont="1" applyFill="1" applyBorder="1" applyAlignment="1" applyProtection="1">
      <alignment vertical="center" shrinkToFit="1"/>
      <protection locked="0"/>
    </xf>
    <xf numFmtId="0" fontId="12" fillId="0" borderId="31" xfId="0" applyFont="1" applyFill="1" applyBorder="1" applyAlignment="1" applyProtection="1">
      <alignment vertical="center"/>
      <protection locked="0"/>
    </xf>
    <xf numFmtId="38" fontId="34" fillId="0" borderId="31" xfId="2"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center" vertical="center" wrapText="1" shrinkToFit="1"/>
      <protection locked="0"/>
    </xf>
    <xf numFmtId="38" fontId="1" fillId="0" borderId="27" xfId="2" applyFont="1" applyFill="1" applyBorder="1" applyAlignment="1">
      <alignment horizontal="right" vertical="center" shrinkToFit="1"/>
    </xf>
    <xf numFmtId="38" fontId="1" fillId="0" borderId="27" xfId="2" applyFont="1" applyFill="1" applyBorder="1" applyAlignment="1">
      <alignment vertical="center"/>
    </xf>
    <xf numFmtId="38" fontId="9" fillId="0" borderId="5" xfId="3" applyFont="1" applyFill="1" applyBorder="1" applyAlignment="1" applyProtection="1">
      <alignment vertical="center" shrinkToFit="1"/>
    </xf>
    <xf numFmtId="0" fontId="0" fillId="0" borderId="0" xfId="0" applyFont="1"/>
    <xf numFmtId="0" fontId="4" fillId="0" borderId="10" xfId="0" applyFont="1" applyFill="1" applyBorder="1" applyAlignment="1" applyProtection="1">
      <alignment horizontal="center" vertical="center" shrinkToFit="1"/>
      <protection locked="0"/>
    </xf>
    <xf numFmtId="0" fontId="0" fillId="0" borderId="0" xfId="0" applyFont="1"/>
    <xf numFmtId="0" fontId="52" fillId="0" borderId="0" xfId="0" applyFont="1" applyAlignment="1">
      <alignment horizontal="center" vertical="center"/>
    </xf>
    <xf numFmtId="0" fontId="106" fillId="3" borderId="0" xfId="0" applyFont="1" applyFill="1" applyAlignment="1">
      <alignment horizontal="center" vertical="center"/>
    </xf>
    <xf numFmtId="0" fontId="48" fillId="0" borderId="17" xfId="0" applyFont="1" applyBorder="1" applyAlignment="1">
      <alignment horizontal="center" vertical="center"/>
    </xf>
    <xf numFmtId="0" fontId="48" fillId="0" borderId="23" xfId="0" applyFont="1" applyBorder="1" applyAlignment="1">
      <alignment horizontal="center" vertical="center"/>
    </xf>
    <xf numFmtId="0" fontId="48" fillId="0" borderId="86" xfId="0" applyFont="1" applyBorder="1" applyAlignment="1">
      <alignment horizontal="center" vertical="center"/>
    </xf>
    <xf numFmtId="0" fontId="48" fillId="0" borderId="16" xfId="0" applyFont="1" applyBorder="1" applyAlignment="1">
      <alignment horizontal="center" vertical="center"/>
    </xf>
    <xf numFmtId="0" fontId="48" fillId="0" borderId="0" xfId="0" applyFont="1" applyBorder="1" applyAlignment="1">
      <alignment horizontal="center" vertical="center"/>
    </xf>
    <xf numFmtId="0" fontId="48" fillId="0" borderId="87" xfId="0" applyFont="1" applyBorder="1" applyAlignment="1">
      <alignment horizontal="center" vertical="center"/>
    </xf>
    <xf numFmtId="0" fontId="48" fillId="0" borderId="25" xfId="0" applyFont="1" applyBorder="1" applyAlignment="1">
      <alignment horizontal="center" vertical="center"/>
    </xf>
    <xf numFmtId="0" fontId="48" fillId="0" borderId="58" xfId="0" applyFont="1" applyBorder="1" applyAlignment="1">
      <alignment horizontal="center" vertical="center"/>
    </xf>
    <xf numFmtId="0" fontId="48" fillId="0" borderId="88"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xf>
    <xf numFmtId="0" fontId="53" fillId="0" borderId="0" xfId="0" applyFont="1" applyAlignment="1">
      <alignment horizontal="center" vertical="center"/>
    </xf>
    <xf numFmtId="0" fontId="63" fillId="0" borderId="0" xfId="0" applyFont="1" applyAlignment="1">
      <alignment horizontal="center"/>
    </xf>
    <xf numFmtId="0" fontId="0" fillId="0" borderId="0" xfId="0" applyFont="1" applyAlignment="1">
      <alignment horizontal="center"/>
    </xf>
    <xf numFmtId="0" fontId="65" fillId="0" borderId="0" xfId="0" applyFont="1" applyAlignment="1">
      <alignment horizontal="center"/>
    </xf>
    <xf numFmtId="0" fontId="26" fillId="0" borderId="0" xfId="0" applyFont="1" applyFill="1" applyAlignment="1">
      <alignment horizontal="distributed" vertical="center"/>
    </xf>
    <xf numFmtId="0" fontId="38" fillId="0" borderId="23" xfId="0" applyFont="1" applyFill="1" applyBorder="1" applyAlignment="1">
      <alignment horizontal="left" vertical="center"/>
    </xf>
    <xf numFmtId="0" fontId="38" fillId="0" borderId="86" xfId="0" applyFont="1" applyFill="1" applyBorder="1" applyAlignment="1">
      <alignment horizontal="left" vertical="center"/>
    </xf>
    <xf numFmtId="178" fontId="88" fillId="0" borderId="16" xfId="0" applyNumberFormat="1" applyFont="1" applyFill="1" applyBorder="1" applyAlignment="1" applyProtection="1">
      <alignment vertical="center"/>
    </xf>
    <xf numFmtId="178" fontId="88" fillId="0" borderId="0" xfId="0" applyNumberFormat="1" applyFont="1" applyFill="1" applyBorder="1" applyAlignment="1" applyProtection="1">
      <alignment vertical="center"/>
    </xf>
    <xf numFmtId="178" fontId="88" fillId="0" borderId="87" xfId="0" applyNumberFormat="1" applyFont="1" applyFill="1" applyBorder="1" applyAlignment="1" applyProtection="1">
      <alignment vertical="center"/>
    </xf>
    <xf numFmtId="178" fontId="88" fillId="0" borderId="25" xfId="0" applyNumberFormat="1" applyFont="1" applyFill="1" applyBorder="1" applyAlignment="1" applyProtection="1">
      <alignment vertical="center"/>
    </xf>
    <xf numFmtId="178" fontId="88" fillId="0" borderId="58" xfId="0" applyNumberFormat="1" applyFont="1" applyFill="1" applyBorder="1" applyAlignment="1" applyProtection="1">
      <alignment vertical="center"/>
    </xf>
    <xf numFmtId="178" fontId="88" fillId="0" borderId="88" xfId="0" applyNumberFormat="1" applyFont="1" applyFill="1" applyBorder="1" applyAlignment="1" applyProtection="1">
      <alignment vertical="center"/>
    </xf>
    <xf numFmtId="0" fontId="36" fillId="0" borderId="25" xfId="0" applyFont="1" applyFill="1" applyBorder="1" applyAlignment="1" applyProtection="1">
      <alignment horizontal="center" vertical="center"/>
    </xf>
    <xf numFmtId="0" fontId="36" fillId="0" borderId="58" xfId="0" applyFont="1" applyFill="1" applyBorder="1" applyAlignment="1" applyProtection="1">
      <alignment horizontal="center" vertical="center"/>
    </xf>
    <xf numFmtId="0" fontId="36" fillId="0" borderId="88" xfId="0" applyFont="1" applyFill="1" applyBorder="1" applyAlignment="1" applyProtection="1">
      <alignment horizontal="center" vertical="center"/>
    </xf>
    <xf numFmtId="177" fontId="87" fillId="0" borderId="0" xfId="0" applyNumberFormat="1" applyFont="1" applyFill="1" applyBorder="1" applyAlignment="1" applyProtection="1">
      <alignment horizontal="center" vertical="center"/>
    </xf>
    <xf numFmtId="177" fontId="87" fillId="0" borderId="87" xfId="0" applyNumberFormat="1" applyFont="1" applyFill="1" applyBorder="1" applyAlignment="1" applyProtection="1">
      <alignment horizontal="center" vertical="center"/>
    </xf>
    <xf numFmtId="177" fontId="87" fillId="0" borderId="58" xfId="0" applyNumberFormat="1" applyFont="1" applyFill="1" applyBorder="1" applyAlignment="1" applyProtection="1">
      <alignment horizontal="center" vertical="center"/>
    </xf>
    <xf numFmtId="177" fontId="87"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36" fillId="0" borderId="8" xfId="0" applyFont="1" applyFill="1" applyBorder="1" applyAlignment="1" applyProtection="1">
      <alignment horizontal="center" vertical="center"/>
    </xf>
    <xf numFmtId="0" fontId="87" fillId="0" borderId="16" xfId="0" applyFont="1" applyFill="1" applyBorder="1" applyAlignment="1" applyProtection="1">
      <alignment vertical="center" wrapText="1"/>
    </xf>
    <xf numFmtId="0" fontId="87" fillId="0" borderId="0" xfId="0" applyFont="1" applyFill="1" applyBorder="1" applyAlignment="1" applyProtection="1">
      <alignment vertical="center" wrapText="1"/>
    </xf>
    <xf numFmtId="0" fontId="87" fillId="0" borderId="87" xfId="0" applyFont="1" applyFill="1" applyBorder="1" applyAlignment="1" applyProtection="1">
      <alignment vertical="center" wrapText="1"/>
    </xf>
    <xf numFmtId="0" fontId="87" fillId="0" borderId="25" xfId="0" applyFont="1" applyFill="1" applyBorder="1" applyAlignment="1" applyProtection="1">
      <alignment vertical="center" wrapText="1"/>
    </xf>
    <xf numFmtId="0" fontId="87" fillId="0" borderId="58" xfId="0" applyFont="1" applyFill="1" applyBorder="1" applyAlignment="1" applyProtection="1">
      <alignment vertical="center" wrapText="1"/>
    </xf>
    <xf numFmtId="0" fontId="87" fillId="0" borderId="88" xfId="0" applyFont="1" applyFill="1" applyBorder="1" applyAlignment="1" applyProtection="1">
      <alignment vertical="center" wrapText="1"/>
    </xf>
    <xf numFmtId="178" fontId="87" fillId="0" borderId="15" xfId="0" applyNumberFormat="1" applyFont="1" applyFill="1" applyBorder="1" applyAlignment="1" applyProtection="1">
      <alignment horizontal="center" vertical="center"/>
    </xf>
    <xf numFmtId="178" fontId="87" fillId="0" borderId="24" xfId="0" applyNumberFormat="1"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89" fillId="0" borderId="23" xfId="0" applyFont="1" applyFill="1" applyBorder="1" applyAlignment="1">
      <alignment vertical="center" shrinkToFit="1"/>
    </xf>
    <xf numFmtId="0" fontId="89" fillId="0" borderId="86" xfId="0" applyFont="1" applyFill="1" applyBorder="1" applyAlignment="1">
      <alignment vertical="center" shrinkToFit="1"/>
    </xf>
    <xf numFmtId="0" fontId="87" fillId="0" borderId="16" xfId="0" applyFont="1" applyFill="1" applyBorder="1" applyAlignment="1" applyProtection="1">
      <alignment vertical="center" shrinkToFit="1"/>
    </xf>
    <xf numFmtId="0" fontId="87" fillId="0" borderId="0" xfId="0" applyFont="1" applyFill="1" applyBorder="1" applyAlignment="1" applyProtection="1">
      <alignment vertical="center" shrinkToFit="1"/>
    </xf>
    <xf numFmtId="0" fontId="87" fillId="0" borderId="87" xfId="0" applyFont="1" applyFill="1" applyBorder="1" applyAlignment="1" applyProtection="1">
      <alignment vertical="center" shrinkToFit="1"/>
    </xf>
    <xf numFmtId="0" fontId="87" fillId="0" borderId="25" xfId="0" applyFont="1" applyFill="1" applyBorder="1" applyAlignment="1" applyProtection="1">
      <alignment vertical="center" shrinkToFit="1"/>
    </xf>
    <xf numFmtId="0" fontId="87" fillId="0" borderId="58" xfId="0" applyFont="1" applyFill="1" applyBorder="1" applyAlignment="1" applyProtection="1">
      <alignment vertical="center" shrinkToFit="1"/>
    </xf>
    <xf numFmtId="0" fontId="87"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36" fillId="0" borderId="9"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40" fillId="0" borderId="0" xfId="0" applyFont="1" applyFill="1" applyAlignment="1">
      <alignment horizontal="distributed" vertical="center"/>
    </xf>
    <xf numFmtId="0" fontId="24" fillId="0" borderId="38" xfId="0" applyFont="1" applyFill="1" applyBorder="1" applyAlignment="1" applyProtection="1">
      <alignment vertical="top"/>
      <protection locked="0"/>
    </xf>
    <xf numFmtId="0" fontId="24" fillId="0" borderId="36" xfId="0" applyFont="1" applyFill="1" applyBorder="1" applyAlignment="1" applyProtection="1">
      <alignment vertical="top"/>
      <protection locked="0"/>
    </xf>
    <xf numFmtId="0" fontId="24" fillId="0" borderId="89" xfId="0" applyFont="1" applyFill="1" applyBorder="1" applyAlignment="1">
      <alignment vertical="top"/>
    </xf>
    <xf numFmtId="0" fontId="13" fillId="0" borderId="57" xfId="0" applyFont="1" applyFill="1" applyBorder="1" applyAlignment="1">
      <alignment vertical="top"/>
    </xf>
    <xf numFmtId="0" fontId="24" fillId="0" borderId="50" xfId="0" applyFont="1" applyFill="1" applyBorder="1" applyAlignment="1">
      <alignment vertical="top"/>
    </xf>
    <xf numFmtId="0" fontId="13" fillId="0" borderId="23" xfId="0" applyFont="1" applyFill="1" applyBorder="1" applyAlignment="1">
      <alignment vertical="top"/>
    </xf>
    <xf numFmtId="0" fontId="13" fillId="0" borderId="14" xfId="0" applyFont="1" applyFill="1" applyBorder="1" applyAlignment="1">
      <alignment vertical="top"/>
    </xf>
    <xf numFmtId="0" fontId="13" fillId="0" borderId="5" xfId="0" applyFont="1" applyFill="1" applyBorder="1" applyAlignment="1">
      <alignment vertical="top"/>
    </xf>
    <xf numFmtId="179" fontId="88" fillId="0" borderId="23" xfId="0" applyNumberFormat="1" applyFont="1" applyFill="1" applyBorder="1" applyAlignment="1" applyProtection="1">
      <alignment vertical="center"/>
    </xf>
    <xf numFmtId="0" fontId="91" fillId="0" borderId="23" xfId="0" applyFont="1" applyFill="1" applyBorder="1" applyAlignment="1">
      <alignment vertical="center"/>
    </xf>
    <xf numFmtId="0" fontId="91" fillId="0" borderId="86" xfId="0" applyFont="1" applyFill="1" applyBorder="1" applyAlignment="1">
      <alignment vertical="center"/>
    </xf>
    <xf numFmtId="0" fontId="91" fillId="0" borderId="5" xfId="0" applyFont="1" applyFill="1" applyBorder="1" applyAlignment="1">
      <alignment vertical="center"/>
    </xf>
    <xf numFmtId="0" fontId="91" fillId="0" borderId="90" xfId="0" applyFont="1" applyFill="1" applyBorder="1" applyAlignment="1">
      <alignment vertical="center"/>
    </xf>
    <xf numFmtId="0" fontId="24" fillId="0" borderId="36" xfId="0" applyFont="1" applyFill="1" applyBorder="1" applyAlignment="1">
      <alignment vertical="top"/>
    </xf>
    <xf numFmtId="0" fontId="13" fillId="0" borderId="36" xfId="0" applyFont="1" applyBorder="1" applyAlignment="1">
      <alignment vertical="top"/>
    </xf>
    <xf numFmtId="38" fontId="7" fillId="0" borderId="2" xfId="3"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26" fillId="0" borderId="23" xfId="0" applyFont="1" applyFill="1" applyBorder="1" applyAlignment="1">
      <alignment horizontal="center" vertical="top" shrinkToFit="1"/>
    </xf>
    <xf numFmtId="0" fontId="26" fillId="0" borderId="53" xfId="0" applyFont="1" applyFill="1" applyBorder="1" applyAlignment="1">
      <alignment horizontal="center" vertical="top" shrinkToFit="1"/>
    </xf>
    <xf numFmtId="0" fontId="87" fillId="0" borderId="35" xfId="0" applyFont="1" applyFill="1" applyBorder="1" applyAlignment="1" applyProtection="1">
      <alignment horizontal="center" vertical="center" shrinkToFit="1"/>
      <protection locked="0"/>
    </xf>
    <xf numFmtId="0" fontId="87" fillId="0" borderId="89" xfId="0" applyFont="1" applyFill="1" applyBorder="1" applyAlignment="1" applyProtection="1">
      <alignment horizontal="center" vertical="center" shrinkToFit="1"/>
      <protection locked="0"/>
    </xf>
    <xf numFmtId="0" fontId="87" fillId="0" borderId="12" xfId="0" applyFont="1" applyFill="1" applyBorder="1" applyAlignment="1" applyProtection="1">
      <alignment vertical="center" shrinkToFit="1"/>
      <protection locked="0"/>
    </xf>
    <xf numFmtId="0" fontId="87" fillId="0" borderId="4" xfId="0" applyFont="1" applyFill="1" applyBorder="1" applyAlignment="1" applyProtection="1">
      <alignment vertical="center" shrinkToFit="1"/>
      <protection locked="0"/>
    </xf>
    <xf numFmtId="0" fontId="24" fillId="0" borderId="23" xfId="0" applyFont="1" applyFill="1" applyBorder="1" applyAlignment="1">
      <alignment vertical="top"/>
    </xf>
    <xf numFmtId="0" fontId="87" fillId="0" borderId="35" xfId="0" applyFont="1" applyFill="1" applyBorder="1" applyAlignment="1" applyProtection="1">
      <alignment vertical="center" shrinkToFit="1"/>
      <protection locked="0"/>
    </xf>
    <xf numFmtId="0" fontId="87" fillId="0" borderId="89" xfId="0" applyFont="1" applyFill="1" applyBorder="1" applyAlignment="1" applyProtection="1">
      <alignment vertical="center" shrinkToFit="1"/>
      <protection locked="0"/>
    </xf>
    <xf numFmtId="0" fontId="87" fillId="0" borderId="91" xfId="0" applyFont="1" applyFill="1" applyBorder="1" applyAlignment="1" applyProtection="1">
      <alignment vertical="center" shrinkToFit="1"/>
      <protection locked="0"/>
    </xf>
    <xf numFmtId="20" fontId="87" fillId="0" borderId="60" xfId="0" applyNumberFormat="1" applyFont="1" applyFill="1" applyBorder="1" applyAlignment="1" applyProtection="1">
      <alignment vertical="center" shrinkToFit="1"/>
      <protection locked="0"/>
    </xf>
    <xf numFmtId="20" fontId="87" fillId="0" borderId="4" xfId="0" applyNumberFormat="1" applyFont="1" applyFill="1" applyBorder="1" applyAlignment="1" applyProtection="1">
      <alignment vertical="center" shrinkToFit="1"/>
      <protection locked="0"/>
    </xf>
    <xf numFmtId="0" fontId="24" fillId="0" borderId="3" xfId="0" applyFont="1" applyFill="1" applyBorder="1" applyAlignment="1">
      <alignment vertical="top"/>
    </xf>
    <xf numFmtId="0" fontId="0" fillId="0" borderId="3" xfId="0" applyFont="1" applyBorder="1" applyAlignment="1">
      <alignment vertical="top"/>
    </xf>
    <xf numFmtId="49" fontId="20" fillId="0" borderId="36" xfId="0" applyNumberFormat="1" applyFont="1" applyFill="1" applyBorder="1" applyAlignment="1" applyProtection="1">
      <alignment horizontal="center" vertical="center" textRotation="255"/>
      <protection locked="0"/>
    </xf>
    <xf numFmtId="0" fontId="0" fillId="0" borderId="35" xfId="0" applyFont="1" applyFill="1" applyBorder="1" applyAlignment="1" applyProtection="1">
      <alignment horizontal="center" vertical="center" textRotation="255"/>
      <protection locked="0"/>
    </xf>
    <xf numFmtId="0" fontId="0" fillId="0" borderId="1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179" fontId="88" fillId="0" borderId="92" xfId="0" applyNumberFormat="1" applyFont="1" applyFill="1" applyBorder="1" applyAlignment="1" applyProtection="1">
      <alignment vertical="center"/>
    </xf>
    <xf numFmtId="0" fontId="91" fillId="0" borderId="89" xfId="0" applyFont="1" applyFill="1" applyBorder="1" applyAlignment="1">
      <alignment vertical="center"/>
    </xf>
    <xf numFmtId="20" fontId="13" fillId="0" borderId="3" xfId="0" applyNumberFormat="1" applyFont="1" applyFill="1" applyBorder="1" applyAlignment="1" applyProtection="1">
      <alignment vertical="center" shrinkToFit="1"/>
      <protection locked="0"/>
    </xf>
    <xf numFmtId="20" fontId="13" fillId="0" borderId="3" xfId="0" applyNumberFormat="1" applyFont="1" applyFill="1" applyBorder="1" applyAlignment="1">
      <alignment vertical="center" shrinkToFit="1"/>
    </xf>
    <xf numFmtId="0" fontId="13" fillId="0" borderId="3" xfId="0" applyFont="1" applyFill="1" applyBorder="1" applyAlignment="1">
      <alignment vertical="center" shrinkToFit="1"/>
    </xf>
    <xf numFmtId="0" fontId="13" fillId="0" borderId="59" xfId="0" applyFont="1" applyFill="1" applyBorder="1" applyAlignment="1">
      <alignment vertical="center" shrinkToFit="1"/>
    </xf>
    <xf numFmtId="0" fontId="24" fillId="0" borderId="0" xfId="0" applyFont="1" applyFill="1" applyBorder="1" applyAlignment="1">
      <alignment vertical="center"/>
    </xf>
    <xf numFmtId="0" fontId="24" fillId="0" borderId="37"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5" xfId="0" applyFont="1" applyFill="1" applyBorder="1" applyAlignment="1">
      <alignment vertical="top"/>
    </xf>
    <xf numFmtId="0" fontId="0" fillId="0" borderId="5" xfId="0" applyFont="1" applyBorder="1" applyAlignment="1">
      <alignment vertical="top"/>
    </xf>
    <xf numFmtId="0" fontId="61" fillId="0" borderId="5" xfId="0" applyFont="1" applyFill="1" applyBorder="1" applyAlignment="1" applyProtection="1">
      <alignment vertical="center" shrinkToFit="1"/>
      <protection locked="0"/>
    </xf>
    <xf numFmtId="0" fontId="0" fillId="0" borderId="5" xfId="0" applyFont="1" applyFill="1" applyBorder="1" applyAlignment="1">
      <alignment vertical="center"/>
    </xf>
    <xf numFmtId="0" fontId="0" fillId="0" borderId="31" xfId="0" applyFont="1" applyFill="1" applyBorder="1" applyAlignment="1">
      <alignment vertical="center"/>
    </xf>
    <xf numFmtId="38" fontId="7" fillId="4" borderId="2" xfId="3"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49" fontId="71" fillId="0" borderId="14" xfId="0" applyNumberFormat="1" applyFont="1" applyFill="1" applyBorder="1" applyAlignment="1" applyProtection="1">
      <alignment horizontal="center" vertical="center"/>
      <protection locked="0"/>
    </xf>
    <xf numFmtId="49" fontId="71" fillId="0" borderId="5" xfId="0" applyNumberFormat="1" applyFont="1" applyFill="1" applyBorder="1" applyAlignment="1" applyProtection="1">
      <alignment horizontal="center" vertical="center"/>
      <protection locked="0"/>
    </xf>
    <xf numFmtId="177" fontId="61" fillId="0" borderId="11" xfId="0" applyNumberFormat="1" applyFont="1" applyFill="1" applyBorder="1" applyAlignment="1" applyProtection="1">
      <alignment horizontal="left" vertical="center" shrinkToFit="1"/>
      <protection locked="0"/>
    </xf>
    <xf numFmtId="0" fontId="0" fillId="0" borderId="3" xfId="0" applyFont="1" applyFill="1" applyBorder="1" applyAlignment="1">
      <alignment vertical="center" shrinkToFit="1"/>
    </xf>
    <xf numFmtId="0" fontId="0" fillId="0" borderId="10" xfId="0" applyFont="1" applyFill="1" applyBorder="1" applyAlignment="1">
      <alignment vertical="center" shrinkToFit="1"/>
    </xf>
    <xf numFmtId="38" fontId="24" fillId="0" borderId="2" xfId="4" applyFont="1" applyBorder="1" applyAlignment="1" applyProtection="1">
      <alignment horizontal="left" vertical="center" shrinkToFit="1"/>
      <protection locked="0"/>
    </xf>
    <xf numFmtId="38" fontId="24" fillId="0" borderId="3" xfId="4" applyFont="1" applyBorder="1" applyAlignment="1" applyProtection="1">
      <alignment horizontal="left" vertical="center" shrinkToFit="1"/>
      <protection locked="0"/>
    </xf>
    <xf numFmtId="38" fontId="24" fillId="0" borderId="0" xfId="4" applyFont="1" applyAlignment="1" applyProtection="1">
      <alignment horizontal="left" vertical="center" shrinkToFit="1"/>
      <protection locked="0"/>
    </xf>
    <xf numFmtId="38" fontId="24" fillId="0" borderId="10" xfId="4" applyFont="1" applyBorder="1" applyAlignment="1" applyProtection="1">
      <alignment horizontal="left" vertical="center" shrinkToFit="1"/>
      <protection locked="0"/>
    </xf>
    <xf numFmtId="176" fontId="11" fillId="0" borderId="0" xfId="0" applyNumberFormat="1" applyFont="1" applyFill="1" applyBorder="1" applyAlignment="1">
      <alignment vertical="center"/>
    </xf>
    <xf numFmtId="0" fontId="24" fillId="0" borderId="45" xfId="0" applyFont="1" applyFill="1" applyBorder="1" applyAlignment="1">
      <alignment vertical="top"/>
    </xf>
    <xf numFmtId="0" fontId="36" fillId="0" borderId="0" xfId="0" applyFont="1" applyFill="1" applyAlignment="1">
      <alignment horizontal="center" vertical="top" textRotation="255"/>
    </xf>
    <xf numFmtId="0" fontId="36" fillId="0" borderId="0" xfId="0" applyFont="1" applyFill="1" applyAlignment="1">
      <alignment horizontal="center" textRotation="255"/>
    </xf>
    <xf numFmtId="0" fontId="71" fillId="0" borderId="28" xfId="0" applyFont="1" applyFill="1" applyBorder="1" applyAlignment="1" applyProtection="1">
      <alignment horizontal="center" vertical="center"/>
      <protection locked="0"/>
    </xf>
    <xf numFmtId="0" fontId="71" fillId="0" borderId="37" xfId="0" applyFont="1" applyFill="1" applyBorder="1" applyAlignment="1" applyProtection="1">
      <alignment horizontal="center" vertical="center"/>
      <protection locked="0"/>
    </xf>
    <xf numFmtId="0" fontId="71" fillId="0" borderId="35" xfId="0" applyFont="1" applyFill="1" applyBorder="1" applyAlignment="1" applyProtection="1">
      <alignment horizontal="center" vertical="center"/>
      <protection locked="0"/>
    </xf>
    <xf numFmtId="180" fontId="92" fillId="0" borderId="16" xfId="0" applyNumberFormat="1" applyFont="1" applyFill="1" applyBorder="1" applyAlignment="1" applyProtection="1">
      <alignment horizontal="center" vertical="center"/>
      <protection locked="0"/>
    </xf>
    <xf numFmtId="180" fontId="92" fillId="0" borderId="0" xfId="0" applyNumberFormat="1" applyFont="1" applyFill="1" applyBorder="1" applyAlignment="1" applyProtection="1">
      <alignment horizontal="center" vertical="center"/>
      <protection locked="0"/>
    </xf>
    <xf numFmtId="180" fontId="92" fillId="0" borderId="87" xfId="0" applyNumberFormat="1" applyFont="1" applyFill="1" applyBorder="1" applyAlignment="1" applyProtection="1">
      <alignment horizontal="center" vertical="center"/>
      <protection locked="0"/>
    </xf>
    <xf numFmtId="180" fontId="92" fillId="0" borderId="25" xfId="0" applyNumberFormat="1" applyFont="1" applyFill="1" applyBorder="1" applyAlignment="1" applyProtection="1">
      <alignment horizontal="center" vertical="center"/>
      <protection locked="0"/>
    </xf>
    <xf numFmtId="180" fontId="92" fillId="0" borderId="58" xfId="0" applyNumberFormat="1" applyFont="1" applyFill="1" applyBorder="1" applyAlignment="1" applyProtection="1">
      <alignment horizontal="center" vertical="center"/>
      <protection locked="0"/>
    </xf>
    <xf numFmtId="180" fontId="92" fillId="0" borderId="88" xfId="0" applyNumberFormat="1" applyFont="1" applyFill="1" applyBorder="1" applyAlignment="1" applyProtection="1">
      <alignment horizontal="center" vertical="center"/>
      <protection locked="0"/>
    </xf>
    <xf numFmtId="0" fontId="13" fillId="0" borderId="45" xfId="0" applyFont="1" applyFill="1" applyBorder="1" applyAlignment="1">
      <alignment vertical="top"/>
    </xf>
    <xf numFmtId="0" fontId="13" fillId="0" borderId="93" xfId="0" applyFont="1" applyFill="1" applyBorder="1" applyAlignment="1">
      <alignment vertical="top"/>
    </xf>
    <xf numFmtId="38" fontId="9" fillId="0" borderId="2" xfId="0" applyNumberFormat="1"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20" fillId="0" borderId="36" xfId="0" applyFont="1" applyFill="1" applyBorder="1" applyAlignment="1" applyProtection="1">
      <alignment horizontal="center" vertical="center" textRotation="255"/>
      <protection locked="0"/>
    </xf>
    <xf numFmtId="0" fontId="20" fillId="0" borderId="35" xfId="0" applyFont="1" applyFill="1" applyBorder="1" applyAlignment="1" applyProtection="1">
      <alignment horizontal="center" vertical="center" textRotation="255"/>
      <protection locked="0"/>
    </xf>
    <xf numFmtId="0" fontId="20" fillId="0" borderId="12" xfId="0" applyFont="1" applyFill="1" applyBorder="1" applyAlignment="1" applyProtection="1">
      <alignment horizontal="center" vertical="center" textRotation="255"/>
      <protection locked="0"/>
    </xf>
    <xf numFmtId="0" fontId="13" fillId="0" borderId="47" xfId="0" applyFont="1" applyFill="1" applyBorder="1" applyAlignment="1" applyProtection="1">
      <alignment vertical="center"/>
      <protection locked="0"/>
    </xf>
    <xf numFmtId="0" fontId="13" fillId="0" borderId="47" xfId="0" applyFont="1" applyFill="1" applyBorder="1" applyAlignment="1">
      <alignment vertical="center"/>
    </xf>
    <xf numFmtId="0" fontId="13" fillId="0" borderId="11" xfId="0" applyFont="1" applyFill="1" applyBorder="1" applyAlignment="1">
      <alignment vertical="center"/>
    </xf>
    <xf numFmtId="0" fontId="13" fillId="0" borderId="94" xfId="0" applyFont="1" applyFill="1" applyBorder="1" applyAlignment="1">
      <alignment vertical="center"/>
    </xf>
    <xf numFmtId="38" fontId="9" fillId="0" borderId="2" xfId="0" applyNumberFormat="1"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38" fontId="9" fillId="4" borderId="2" xfId="3" applyNumberFormat="1"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176" fontId="11" fillId="0" borderId="0" xfId="0" applyNumberFormat="1" applyFont="1" applyFill="1" applyBorder="1" applyAlignment="1" applyProtection="1">
      <alignment vertical="center"/>
    </xf>
    <xf numFmtId="0" fontId="36" fillId="0" borderId="0" xfId="0" applyFont="1" applyFill="1" applyBorder="1" applyAlignment="1">
      <alignment horizontal="center" vertical="top" textRotation="255"/>
    </xf>
    <xf numFmtId="0" fontId="36" fillId="0" borderId="0" xfId="0" applyFont="1" applyAlignment="1"/>
    <xf numFmtId="0" fontId="1"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vertical="top"/>
    </xf>
    <xf numFmtId="0" fontId="0" fillId="0" borderId="3" xfId="0" applyFont="1" applyBorder="1" applyAlignment="1" applyProtection="1">
      <alignment vertical="top"/>
    </xf>
    <xf numFmtId="0" fontId="20" fillId="0" borderId="37"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38" fontId="9" fillId="0" borderId="3" xfId="2" applyFont="1" applyFill="1" applyBorder="1" applyAlignment="1" applyProtection="1">
      <alignment horizontal="right" vertical="center"/>
    </xf>
    <xf numFmtId="38" fontId="7" fillId="0" borderId="2" xfId="2" applyFont="1" applyFill="1" applyBorder="1" applyAlignment="1" applyProtection="1">
      <alignment horizontal="center" vertical="center"/>
      <protection locked="0"/>
    </xf>
    <xf numFmtId="38" fontId="7" fillId="0" borderId="3" xfId="2" applyFont="1" applyFill="1" applyBorder="1" applyAlignment="1" applyProtection="1">
      <alignment horizontal="center" vertical="center"/>
      <protection locked="0"/>
    </xf>
    <xf numFmtId="49" fontId="71" fillId="0" borderId="14" xfId="0" applyNumberFormat="1" applyFont="1" applyFill="1" applyBorder="1" applyAlignment="1" applyProtection="1">
      <alignment horizontal="center" vertical="top"/>
    </xf>
    <xf numFmtId="49" fontId="71" fillId="0" borderId="5" xfId="0" applyNumberFormat="1" applyFont="1" applyFill="1" applyBorder="1" applyAlignment="1" applyProtection="1">
      <alignment horizontal="center" vertical="top"/>
    </xf>
    <xf numFmtId="0" fontId="20" fillId="0" borderId="14"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24" fillId="0" borderId="45" xfId="0" applyFont="1" applyFill="1" applyBorder="1" applyAlignment="1" applyProtection="1">
      <alignment vertical="top"/>
    </xf>
    <xf numFmtId="0" fontId="13" fillId="0" borderId="45" xfId="0" applyFont="1" applyBorder="1" applyAlignment="1" applyProtection="1">
      <alignment vertical="top"/>
    </xf>
    <xf numFmtId="0" fontId="13" fillId="0" borderId="93" xfId="0" applyFont="1" applyBorder="1" applyAlignment="1" applyProtection="1">
      <alignment vertical="top"/>
    </xf>
    <xf numFmtId="0" fontId="87" fillId="0" borderId="57" xfId="0" applyFont="1" applyFill="1" applyBorder="1" applyAlignment="1" applyProtection="1">
      <alignment horizontal="center" vertical="center"/>
    </xf>
    <xf numFmtId="0" fontId="91" fillId="0" borderId="92" xfId="0" applyFont="1" applyBorder="1" applyAlignment="1" applyProtection="1">
      <alignment horizontal="center" vertical="center"/>
    </xf>
    <xf numFmtId="0" fontId="95" fillId="0" borderId="23" xfId="0" applyFont="1" applyFill="1" applyBorder="1" applyAlignment="1" applyProtection="1">
      <alignment horizontal="center" vertical="top" shrinkToFit="1"/>
    </xf>
    <xf numFmtId="0" fontId="95" fillId="0" borderId="23" xfId="0" applyFont="1" applyBorder="1" applyAlignment="1" applyProtection="1">
      <alignment horizontal="center" vertical="top" shrinkToFit="1"/>
    </xf>
    <xf numFmtId="0" fontId="95" fillId="0" borderId="53" xfId="0" applyFont="1" applyBorder="1" applyAlignment="1" applyProtection="1">
      <alignment horizontal="center" vertical="top" shrinkToFit="1"/>
    </xf>
    <xf numFmtId="0" fontId="20" fillId="0" borderId="2" xfId="0" applyFont="1" applyFill="1" applyBorder="1" applyAlignment="1" applyProtection="1">
      <alignment horizontal="center" vertical="center"/>
      <protection locked="0"/>
    </xf>
    <xf numFmtId="177" fontId="61" fillId="0" borderId="3" xfId="0" applyNumberFormat="1" applyFont="1" applyFill="1" applyBorder="1" applyAlignment="1" applyProtection="1">
      <alignment horizontal="left" vertical="center" shrinkToFit="1"/>
    </xf>
    <xf numFmtId="0" fontId="0" fillId="0" borderId="3" xfId="0" applyFont="1" applyBorder="1" applyAlignment="1" applyProtection="1">
      <alignment vertical="center" shrinkToFit="1"/>
    </xf>
    <xf numFmtId="0" fontId="0" fillId="0" borderId="10" xfId="0" applyFont="1" applyBorder="1" applyAlignment="1" applyProtection="1">
      <alignment vertical="center" shrinkToFit="1"/>
    </xf>
    <xf numFmtId="0" fontId="24" fillId="0" borderId="37"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177" fontId="92" fillId="0" borderId="16" xfId="0" applyNumberFormat="1" applyFont="1" applyFill="1" applyBorder="1" applyAlignment="1" applyProtection="1">
      <alignment horizontal="center" vertical="center"/>
    </xf>
    <xf numFmtId="177" fontId="96" fillId="0" borderId="0" xfId="0" applyNumberFormat="1" applyFont="1" applyBorder="1" applyAlignment="1" applyProtection="1">
      <alignment vertical="center"/>
    </xf>
    <xf numFmtId="177" fontId="96" fillId="0" borderId="87" xfId="0" applyNumberFormat="1" applyFont="1" applyBorder="1" applyAlignment="1" applyProtection="1">
      <alignment vertical="center"/>
    </xf>
    <xf numFmtId="177" fontId="96" fillId="0" borderId="25" xfId="0" applyNumberFormat="1" applyFont="1" applyBorder="1" applyAlignment="1" applyProtection="1">
      <alignment vertical="center"/>
    </xf>
    <xf numFmtId="177" fontId="96" fillId="0" borderId="58" xfId="0" applyNumberFormat="1" applyFont="1" applyBorder="1" applyAlignment="1" applyProtection="1">
      <alignment vertical="center"/>
    </xf>
    <xf numFmtId="177" fontId="96" fillId="0" borderId="88" xfId="0" applyNumberFormat="1" applyFont="1" applyBorder="1" applyAlignment="1" applyProtection="1">
      <alignment vertical="center"/>
    </xf>
    <xf numFmtId="0" fontId="87" fillId="0" borderId="95" xfId="0" applyFont="1" applyFill="1" applyBorder="1" applyAlignment="1" applyProtection="1">
      <alignment horizontal="center" vertical="center"/>
    </xf>
    <xf numFmtId="0" fontId="91" fillId="0" borderId="89" xfId="0" applyFont="1" applyBorder="1" applyAlignment="1" applyProtection="1">
      <alignment vertical="center"/>
    </xf>
    <xf numFmtId="0" fontId="24" fillId="0" borderId="5" xfId="0" applyFont="1" applyFill="1" applyBorder="1" applyAlignment="1" applyProtection="1">
      <alignment vertical="top"/>
    </xf>
    <xf numFmtId="0" fontId="0" fillId="0" borderId="5" xfId="0" applyFont="1" applyBorder="1" applyAlignment="1" applyProtection="1">
      <alignment vertical="top"/>
    </xf>
    <xf numFmtId="0" fontId="24" fillId="0" borderId="64" xfId="0" applyFont="1" applyFill="1" applyBorder="1" applyAlignment="1" applyProtection="1">
      <alignment vertical="top"/>
    </xf>
    <xf numFmtId="0" fontId="13" fillId="0" borderId="36" xfId="0" applyFont="1" applyBorder="1" applyAlignment="1" applyProtection="1">
      <alignment vertical="top"/>
    </xf>
    <xf numFmtId="0" fontId="87" fillId="0" borderId="35" xfId="0" applyFont="1" applyFill="1" applyBorder="1" applyAlignment="1" applyProtection="1">
      <alignment vertical="center" shrinkToFit="1"/>
    </xf>
    <xf numFmtId="0" fontId="91" fillId="0" borderId="35" xfId="0" applyFont="1" applyBorder="1" applyAlignment="1" applyProtection="1">
      <alignment vertical="center" shrinkToFit="1"/>
    </xf>
    <xf numFmtId="0" fontId="91" fillId="0" borderId="89" xfId="0" applyFont="1" applyBorder="1" applyAlignment="1" applyProtection="1">
      <alignment vertical="center" shrinkToFit="1"/>
    </xf>
    <xf numFmtId="0" fontId="91" fillId="0" borderId="23" xfId="0" applyFont="1" applyBorder="1" applyAlignment="1" applyProtection="1">
      <alignment vertical="center"/>
    </xf>
    <xf numFmtId="0" fontId="91" fillId="0" borderId="5" xfId="0" applyFont="1" applyBorder="1" applyAlignment="1" applyProtection="1">
      <alignment vertical="center"/>
    </xf>
    <xf numFmtId="179" fontId="88" fillId="0" borderId="58" xfId="0" applyNumberFormat="1" applyFont="1" applyFill="1" applyBorder="1" applyAlignment="1" applyProtection="1">
      <alignment vertical="center"/>
    </xf>
    <xf numFmtId="0" fontId="91" fillId="0" borderId="58" xfId="0" applyFont="1" applyBorder="1" applyAlignment="1" applyProtection="1">
      <alignment vertical="center"/>
    </xf>
    <xf numFmtId="0" fontId="91" fillId="0" borderId="92" xfId="0" applyFont="1" applyBorder="1" applyAlignment="1" applyProtection="1">
      <alignment vertical="center"/>
    </xf>
    <xf numFmtId="0" fontId="87" fillId="0" borderId="35" xfId="0" applyFont="1" applyFill="1" applyBorder="1" applyAlignment="1" applyProtection="1">
      <alignment horizontal="center" vertical="center" shrinkToFit="1"/>
    </xf>
    <xf numFmtId="0" fontId="91" fillId="0" borderId="89" xfId="0" applyFont="1" applyBorder="1" applyAlignment="1" applyProtection="1">
      <alignment horizontal="center" vertical="center" shrinkToFit="1"/>
    </xf>
    <xf numFmtId="49" fontId="20" fillId="0" borderId="35" xfId="0" applyNumberFormat="1" applyFont="1" applyFill="1" applyBorder="1" applyAlignment="1" applyProtection="1">
      <alignment horizontal="center" vertical="center" textRotation="255"/>
      <protection locked="0"/>
    </xf>
    <xf numFmtId="49" fontId="20" fillId="0" borderId="12" xfId="0" applyNumberFormat="1" applyFont="1" applyFill="1" applyBorder="1" applyAlignment="1" applyProtection="1">
      <alignment horizontal="center" vertical="center" textRotation="255"/>
      <protection locked="0"/>
    </xf>
    <xf numFmtId="0" fontId="24" fillId="0" borderId="36" xfId="0" applyFont="1" applyFill="1" applyBorder="1" applyAlignment="1" applyProtection="1">
      <alignment vertical="top"/>
    </xf>
    <xf numFmtId="0" fontId="24" fillId="0" borderId="50" xfId="0" applyFont="1" applyFill="1" applyBorder="1" applyAlignment="1" applyProtection="1">
      <alignment vertical="top"/>
    </xf>
    <xf numFmtId="0" fontId="13" fillId="0" borderId="23" xfId="0" applyFont="1" applyBorder="1" applyAlignment="1" applyProtection="1">
      <alignment vertical="top"/>
    </xf>
    <xf numFmtId="0" fontId="13" fillId="0" borderId="14" xfId="0" applyFont="1" applyBorder="1" applyAlignment="1" applyProtection="1">
      <alignment vertical="top"/>
    </xf>
    <xf numFmtId="0" fontId="13" fillId="0" borderId="5" xfId="0" applyFont="1" applyBorder="1" applyAlignment="1" applyProtection="1">
      <alignment vertical="top"/>
    </xf>
    <xf numFmtId="38" fontId="7" fillId="0" borderId="5" xfId="2" applyFont="1" applyFill="1" applyBorder="1" applyAlignment="1" applyProtection="1">
      <alignment horizontal="center" vertical="center"/>
      <protection locked="0"/>
    </xf>
    <xf numFmtId="0" fontId="24" fillId="0" borderId="0" xfId="0" applyFont="1" applyFill="1" applyBorder="1" applyAlignment="1" applyProtection="1">
      <alignment vertical="center"/>
    </xf>
    <xf numFmtId="0" fontId="87" fillId="0" borderId="91" xfId="0" applyFont="1" applyFill="1" applyBorder="1" applyAlignment="1" applyProtection="1">
      <alignment vertical="center" shrinkToFit="1"/>
    </xf>
    <xf numFmtId="0" fontId="87" fillId="0" borderId="12" xfId="0" applyFont="1" applyFill="1" applyBorder="1" applyAlignment="1" applyProtection="1">
      <alignment vertical="center" shrinkToFit="1"/>
    </xf>
    <xf numFmtId="0" fontId="87" fillId="0" borderId="60" xfId="0" applyFont="1" applyFill="1" applyBorder="1" applyAlignment="1" applyProtection="1">
      <alignment vertical="center" shrinkToFit="1"/>
    </xf>
    <xf numFmtId="0" fontId="87" fillId="0" borderId="4" xfId="0" applyFont="1" applyFill="1" applyBorder="1" applyAlignment="1" applyProtection="1">
      <alignment vertical="center" shrinkToFit="1"/>
    </xf>
    <xf numFmtId="0" fontId="91" fillId="0" borderId="12" xfId="0" applyFont="1" applyBorder="1" applyAlignment="1" applyProtection="1">
      <alignment vertical="center"/>
    </xf>
    <xf numFmtId="0" fontId="91" fillId="0" borderId="4" xfId="0" applyFont="1" applyBorder="1" applyAlignment="1" applyProtection="1">
      <alignment vertical="center"/>
    </xf>
    <xf numFmtId="38" fontId="9" fillId="0" borderId="10" xfId="0" applyNumberFormat="1" applyFont="1" applyFill="1" applyBorder="1" applyAlignment="1" applyProtection="1">
      <alignment vertical="center"/>
    </xf>
    <xf numFmtId="0" fontId="9" fillId="0" borderId="2" xfId="0" applyFont="1" applyFill="1" applyBorder="1" applyAlignment="1" applyProtection="1">
      <alignment vertical="center"/>
    </xf>
    <xf numFmtId="38" fontId="9" fillId="0" borderId="5" xfId="2" applyFont="1" applyFill="1" applyBorder="1" applyAlignment="1" applyProtection="1">
      <alignment horizontal="right" vertical="center"/>
    </xf>
    <xf numFmtId="0" fontId="13" fillId="0" borderId="3" xfId="0" applyFont="1" applyFill="1" applyBorder="1" applyAlignment="1" applyProtection="1">
      <alignment vertical="center" shrinkToFit="1"/>
    </xf>
    <xf numFmtId="0" fontId="13" fillId="0" borderId="3" xfId="0" applyFont="1" applyBorder="1" applyAlignment="1" applyProtection="1">
      <alignment vertical="center" shrinkToFit="1"/>
    </xf>
    <xf numFmtId="0" fontId="13" fillId="0" borderId="59" xfId="0" applyFont="1" applyBorder="1" applyAlignment="1" applyProtection="1">
      <alignment vertical="center" shrinkToFit="1"/>
    </xf>
    <xf numFmtId="0" fontId="13" fillId="0" borderId="47" xfId="0" applyFont="1" applyBorder="1" applyAlignment="1" applyProtection="1">
      <alignment vertical="center"/>
    </xf>
    <xf numFmtId="0" fontId="13" fillId="0" borderId="94" xfId="0" applyFont="1" applyBorder="1" applyAlignment="1" applyProtection="1">
      <alignment vertical="center"/>
    </xf>
    <xf numFmtId="0" fontId="13" fillId="0" borderId="47" xfId="0" applyFont="1" applyFill="1" applyBorder="1" applyAlignment="1" applyProtection="1">
      <alignment vertical="center"/>
    </xf>
    <xf numFmtId="0" fontId="61" fillId="0" borderId="5" xfId="0" applyFont="1" applyFill="1" applyBorder="1" applyAlignment="1" applyProtection="1">
      <alignment vertical="center" shrinkToFi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24" fillId="0" borderId="45" xfId="0" applyFont="1" applyFill="1" applyBorder="1" applyAlignment="1" applyProtection="1">
      <alignment horizontal="left" vertical="top"/>
    </xf>
    <xf numFmtId="0" fontId="7" fillId="0" borderId="4" xfId="0" applyFont="1" applyFill="1" applyBorder="1" applyAlignment="1" applyProtection="1">
      <alignment horizontal="center" vertical="center"/>
      <protection locked="0"/>
    </xf>
    <xf numFmtId="38" fontId="9" fillId="0" borderId="2" xfId="2" applyFont="1" applyFill="1" applyBorder="1" applyAlignment="1" applyProtection="1">
      <alignment vertical="center"/>
    </xf>
    <xf numFmtId="38" fontId="9" fillId="0" borderId="10" xfId="2" applyFont="1" applyFill="1" applyBorder="1" applyAlignment="1" applyProtection="1">
      <alignment vertical="center"/>
    </xf>
    <xf numFmtId="177" fontId="92" fillId="0" borderId="0" xfId="0" applyNumberFormat="1" applyFont="1" applyFill="1" applyBorder="1" applyAlignment="1" applyProtection="1">
      <alignment horizontal="center" vertical="center"/>
    </xf>
    <xf numFmtId="177" fontId="92" fillId="0" borderId="87" xfId="0" applyNumberFormat="1" applyFont="1" applyFill="1" applyBorder="1" applyAlignment="1" applyProtection="1">
      <alignment horizontal="center" vertical="center"/>
    </xf>
    <xf numFmtId="177" fontId="92" fillId="0" borderId="25" xfId="0" applyNumberFormat="1" applyFont="1" applyFill="1" applyBorder="1" applyAlignment="1" applyProtection="1">
      <alignment horizontal="center" vertical="center"/>
    </xf>
    <xf numFmtId="177" fontId="92" fillId="0" borderId="58" xfId="0" applyNumberFormat="1" applyFont="1" applyFill="1" applyBorder="1" applyAlignment="1" applyProtection="1">
      <alignment horizontal="center" vertical="center"/>
    </xf>
    <xf numFmtId="177" fontId="92" fillId="0" borderId="88" xfId="0" applyNumberFormat="1" applyFont="1" applyFill="1" applyBorder="1" applyAlignment="1" applyProtection="1">
      <alignment horizontal="center" vertical="center"/>
    </xf>
    <xf numFmtId="0" fontId="87" fillId="0" borderId="28" xfId="0" applyFont="1" applyFill="1" applyBorder="1" applyAlignment="1" applyProtection="1">
      <alignment horizontal="center" vertical="center"/>
    </xf>
    <xf numFmtId="0" fontId="87" fillId="0" borderId="35" xfId="0" applyFont="1" applyFill="1" applyBorder="1" applyAlignment="1" applyProtection="1">
      <alignment horizontal="center" vertical="center"/>
    </xf>
    <xf numFmtId="49" fontId="71" fillId="0" borderId="14" xfId="0" applyNumberFormat="1" applyFont="1" applyFill="1" applyBorder="1" applyAlignment="1" applyProtection="1">
      <alignment horizontal="center" vertical="center"/>
    </xf>
    <xf numFmtId="49" fontId="71" fillId="0" borderId="5" xfId="0" applyNumberFormat="1" applyFont="1" applyFill="1" applyBorder="1" applyAlignment="1" applyProtection="1">
      <alignment horizontal="center" vertical="center"/>
    </xf>
    <xf numFmtId="177" fontId="100" fillId="0" borderId="3" xfId="0" applyNumberFormat="1" applyFont="1" applyFill="1" applyBorder="1" applyAlignment="1" applyProtection="1">
      <alignment horizontal="left" vertical="center" shrinkToFit="1"/>
    </xf>
    <xf numFmtId="0" fontId="91" fillId="0" borderId="3" xfId="0" applyFont="1" applyBorder="1" applyAlignment="1" applyProtection="1">
      <alignment vertical="center" shrinkToFit="1"/>
    </xf>
    <xf numFmtId="0" fontId="91" fillId="0" borderId="10" xfId="0" applyFont="1" applyBorder="1" applyAlignment="1" applyProtection="1">
      <alignment vertical="center" shrinkToFit="1"/>
    </xf>
    <xf numFmtId="0" fontId="87" fillId="0" borderId="89" xfId="0" applyFont="1" applyFill="1" applyBorder="1" applyAlignment="1" applyProtection="1">
      <alignment horizontal="center" vertical="center" shrinkToFit="1"/>
    </xf>
    <xf numFmtId="0" fontId="24" fillId="0" borderId="38" xfId="0" applyFont="1" applyFill="1" applyBorder="1" applyAlignment="1" applyProtection="1">
      <alignment vertical="top"/>
    </xf>
    <xf numFmtId="0" fontId="87" fillId="0" borderId="96" xfId="0" applyFont="1" applyFill="1" applyBorder="1" applyAlignment="1" applyProtection="1">
      <alignment vertical="center" shrinkToFit="1"/>
    </xf>
    <xf numFmtId="178" fontId="88" fillId="0" borderId="23" xfId="0" applyNumberFormat="1" applyFont="1" applyFill="1" applyBorder="1" applyAlignment="1" applyProtection="1">
      <alignment vertical="center"/>
    </xf>
    <xf numFmtId="178" fontId="91" fillId="0" borderId="23" xfId="0" applyNumberFormat="1" applyFont="1" applyBorder="1" applyAlignment="1" applyProtection="1">
      <alignment vertical="center"/>
    </xf>
    <xf numFmtId="178" fontId="91" fillId="0" borderId="86" xfId="0" applyNumberFormat="1" applyFont="1" applyBorder="1" applyAlignment="1" applyProtection="1">
      <alignment vertical="center"/>
    </xf>
    <xf numFmtId="178" fontId="91" fillId="0" borderId="5" xfId="0" applyNumberFormat="1" applyFont="1" applyBorder="1" applyAlignment="1" applyProtection="1">
      <alignment vertical="center"/>
    </xf>
    <xf numFmtId="178" fontId="91" fillId="0" borderId="90" xfId="0" applyNumberFormat="1" applyFont="1" applyBorder="1" applyAlignment="1" applyProtection="1">
      <alignment vertical="center"/>
    </xf>
    <xf numFmtId="0" fontId="24" fillId="0" borderId="89" xfId="0" applyFont="1" applyFill="1" applyBorder="1" applyAlignment="1" applyProtection="1">
      <alignment vertical="top"/>
    </xf>
    <xf numFmtId="0" fontId="24" fillId="0" borderId="57" xfId="0" applyFont="1" applyFill="1" applyBorder="1" applyAlignment="1" applyProtection="1">
      <alignment vertical="top"/>
    </xf>
    <xf numFmtId="178" fontId="88" fillId="0" borderId="97" xfId="0" applyNumberFormat="1" applyFont="1" applyFill="1" applyBorder="1" applyAlignment="1" applyProtection="1">
      <alignment vertical="center"/>
    </xf>
    <xf numFmtId="178" fontId="91" fillId="0" borderId="98" xfId="0" applyNumberFormat="1" applyFont="1" applyBorder="1" applyAlignment="1" applyProtection="1">
      <alignment vertical="center"/>
    </xf>
    <xf numFmtId="0" fontId="24" fillId="0" borderId="93" xfId="0" applyFont="1" applyFill="1" applyBorder="1" applyAlignment="1" applyProtection="1">
      <alignment vertical="top"/>
    </xf>
    <xf numFmtId="0" fontId="87" fillId="0" borderId="89" xfId="0" applyFont="1" applyFill="1" applyBorder="1" applyAlignment="1" applyProtection="1">
      <alignment vertical="center" shrinkToFit="1"/>
    </xf>
    <xf numFmtId="0" fontId="26" fillId="0" borderId="0" xfId="0" applyFont="1" applyFill="1" applyAlignment="1">
      <alignment horizontal="center" vertical="center"/>
    </xf>
    <xf numFmtId="0" fontId="40" fillId="0" borderId="0" xfId="0" applyFont="1" applyFill="1" applyAlignment="1">
      <alignment horizontal="center" vertical="center"/>
    </xf>
    <xf numFmtId="38" fontId="90" fillId="0" borderId="48" xfId="2" applyFont="1" applyFill="1" applyBorder="1" applyAlignment="1" applyProtection="1">
      <alignment vertical="center" shrinkToFit="1"/>
      <protection locked="0"/>
    </xf>
    <xf numFmtId="0" fontId="102" fillId="0" borderId="18" xfId="0" applyFont="1" applyFill="1" applyBorder="1" applyAlignment="1" applyProtection="1">
      <alignment vertical="center" shrinkToFit="1"/>
      <protection locked="0"/>
    </xf>
    <xf numFmtId="0" fontId="11" fillId="0" borderId="33"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38" fontId="90" fillId="0" borderId="18" xfId="2" applyFont="1" applyFill="1" applyBorder="1" applyAlignment="1" applyProtection="1">
      <alignment vertical="center" shrinkToFit="1"/>
      <protection locked="0"/>
    </xf>
    <xf numFmtId="0" fontId="11" fillId="0" borderId="3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38" fontId="90" fillId="0" borderId="19" xfId="2" applyFont="1" applyFill="1" applyBorder="1" applyAlignment="1" applyProtection="1">
      <alignment vertical="center" shrinkToFit="1"/>
      <protection locked="0"/>
    </xf>
    <xf numFmtId="0" fontId="102" fillId="0" borderId="24"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5" fillId="0" borderId="10" xfId="0" applyFont="1" applyFill="1" applyBorder="1" applyAlignment="1" applyProtection="1">
      <alignment vertical="center" shrinkToFit="1"/>
      <protection locked="0"/>
    </xf>
    <xf numFmtId="38" fontId="0" fillId="0" borderId="3" xfId="3"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4" fillId="0" borderId="4"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textRotation="255" shrinkToFit="1"/>
      <protection locked="0"/>
    </xf>
    <xf numFmtId="0" fontId="5" fillId="0" borderId="4" xfId="0" applyFont="1" applyFill="1" applyBorder="1" applyAlignment="1" applyProtection="1">
      <alignment horizontal="center" vertical="center" textRotation="255" shrinkToFit="1"/>
      <protection locked="0"/>
    </xf>
    <xf numFmtId="38" fontId="0" fillId="0" borderId="11" xfId="2"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38" fontId="0" fillId="0" borderId="3" xfId="2" applyFont="1" applyFill="1" applyBorder="1" applyAlignment="1" applyProtection="1">
      <alignment horizontal="right" vertical="center" shrinkToFit="1"/>
      <protection locked="0"/>
    </xf>
    <xf numFmtId="0" fontId="102" fillId="0" borderId="15" xfId="0" applyFont="1" applyFill="1" applyBorder="1" applyAlignment="1" applyProtection="1">
      <alignment vertical="center" shrinkToFit="1"/>
      <protection locked="0"/>
    </xf>
    <xf numFmtId="0" fontId="102" fillId="0" borderId="22" xfId="0" applyFont="1" applyFill="1" applyBorder="1" applyAlignment="1" applyProtection="1">
      <alignment vertical="center" shrinkToFit="1"/>
      <protection locked="0"/>
    </xf>
    <xf numFmtId="0" fontId="0" fillId="0" borderId="3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8" fontId="0" fillId="0" borderId="3" xfId="2" applyFont="1" applyFill="1" applyBorder="1" applyAlignment="1" applyProtection="1">
      <alignment vertical="center" shrinkToFit="1"/>
      <protection locked="0"/>
    </xf>
    <xf numFmtId="0" fontId="11" fillId="0" borderId="37" xfId="0" applyFont="1" applyFill="1" applyBorder="1" applyAlignment="1" applyProtection="1">
      <alignment vertical="center"/>
      <protection locked="0"/>
    </xf>
    <xf numFmtId="0" fontId="4" fillId="0" borderId="38"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102" fillId="0" borderId="49" xfId="0" applyFont="1" applyFill="1" applyBorder="1" applyAlignment="1" applyProtection="1">
      <alignment vertical="center" shrinkToFit="1"/>
      <protection locked="0"/>
    </xf>
    <xf numFmtId="0" fontId="4" fillId="0" borderId="33" xfId="0" applyFont="1" applyFill="1" applyBorder="1" applyAlignment="1" applyProtection="1">
      <alignment horizontal="center" vertical="center" shrinkToFit="1"/>
      <protection locked="0"/>
    </xf>
    <xf numFmtId="0" fontId="5" fillId="0" borderId="37"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xf>
    <xf numFmtId="0" fontId="4" fillId="0"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vertical="center" shrinkToFit="1"/>
      <protection locked="0"/>
    </xf>
    <xf numFmtId="0" fontId="87" fillId="0" borderId="36" xfId="0" applyFont="1" applyFill="1" applyBorder="1" applyAlignment="1" applyProtection="1">
      <alignment vertical="center" shrinkToFit="1"/>
    </xf>
    <xf numFmtId="0" fontId="103" fillId="0" borderId="23" xfId="0" applyFont="1" applyFill="1" applyBorder="1" applyAlignment="1" applyProtection="1">
      <alignment horizontal="center" vertical="top" shrinkToFit="1"/>
    </xf>
    <xf numFmtId="0" fontId="103" fillId="0" borderId="23" xfId="0" applyFont="1" applyBorder="1" applyAlignment="1" applyProtection="1">
      <alignment horizontal="center" vertical="top" shrinkToFit="1"/>
    </xf>
    <xf numFmtId="0" fontId="103" fillId="0" borderId="53" xfId="0" applyFont="1" applyBorder="1" applyAlignment="1" applyProtection="1">
      <alignment horizontal="center" vertical="top" shrinkToFit="1"/>
    </xf>
    <xf numFmtId="0" fontId="4" fillId="0" borderId="10" xfId="0" applyFont="1" applyFill="1" applyBorder="1" applyAlignment="1" applyProtection="1">
      <alignment horizontal="left" vertical="center" shrinkToFit="1"/>
      <protection locked="0"/>
    </xf>
    <xf numFmtId="0" fontId="11" fillId="0" borderId="37"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textRotation="255" shrinkToFit="1"/>
      <protection locked="0"/>
    </xf>
    <xf numFmtId="0" fontId="4" fillId="0" borderId="37" xfId="0" applyFont="1" applyFill="1" applyBorder="1" applyAlignment="1" applyProtection="1">
      <alignment horizontal="center" vertical="center" textRotation="255" shrinkToFit="1"/>
      <protection locked="0"/>
    </xf>
    <xf numFmtId="0" fontId="4" fillId="0" borderId="14" xfId="0" applyFont="1" applyFill="1" applyBorder="1" applyAlignment="1" applyProtection="1">
      <alignment horizontal="center" vertical="center" textRotation="255" shrinkToFit="1"/>
      <protection locked="0"/>
    </xf>
    <xf numFmtId="0" fontId="0" fillId="0" borderId="5" xfId="0" applyFont="1" applyFill="1" applyBorder="1" applyAlignment="1" applyProtection="1">
      <alignment vertical="center"/>
      <protection locked="0"/>
    </xf>
    <xf numFmtId="0" fontId="5" fillId="0" borderId="10"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vertical="center"/>
      <protection locked="0"/>
    </xf>
    <xf numFmtId="0" fontId="24" fillId="0" borderId="50" xfId="0" applyFont="1" applyFill="1" applyBorder="1" applyAlignment="1" applyProtection="1">
      <alignment vertical="top" shrinkToFit="1"/>
    </xf>
    <xf numFmtId="0" fontId="0" fillId="0" borderId="23" xfId="0" applyFont="1" applyBorder="1" applyAlignment="1" applyProtection="1">
      <alignment vertical="top" shrinkToFit="1"/>
    </xf>
    <xf numFmtId="0" fontId="13"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24" fillId="0" borderId="66" xfId="0" applyFont="1" applyFill="1" applyBorder="1" applyAlignment="1" applyProtection="1">
      <alignment vertical="top"/>
    </xf>
    <xf numFmtId="0" fontId="0" fillId="0" borderId="47" xfId="0" applyFont="1" applyBorder="1" applyAlignment="1" applyProtection="1">
      <alignment vertical="center"/>
    </xf>
    <xf numFmtId="0" fontId="0" fillId="0" borderId="65" xfId="0" applyFont="1" applyBorder="1" applyAlignment="1" applyProtection="1">
      <alignment vertical="center"/>
    </xf>
    <xf numFmtId="0" fontId="5" fillId="0" borderId="11" xfId="0" applyFont="1" applyFill="1" applyBorder="1" applyAlignment="1" applyProtection="1">
      <alignment vertical="center"/>
    </xf>
    <xf numFmtId="0" fontId="0" fillId="0" borderId="0" xfId="0" applyFont="1" applyBorder="1" applyAlignment="1" applyProtection="1">
      <alignment horizontal="left" vertical="top"/>
    </xf>
    <xf numFmtId="49" fontId="71" fillId="0" borderId="37" xfId="0" applyNumberFormat="1" applyFont="1" applyFill="1" applyBorder="1" applyAlignment="1" applyProtection="1">
      <alignment horizontal="center" vertical="center"/>
    </xf>
    <xf numFmtId="49" fontId="71" fillId="0" borderId="0"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5" xfId="0" applyFont="1" applyBorder="1" applyAlignment="1" applyProtection="1">
      <alignment horizontal="center" vertical="center"/>
    </xf>
    <xf numFmtId="0" fontId="4" fillId="0" borderId="62" xfId="0" applyFont="1" applyFill="1" applyBorder="1" applyAlignment="1" applyProtection="1">
      <alignment horizontal="center" vertical="center" shrinkToFit="1"/>
      <protection locked="0"/>
    </xf>
    <xf numFmtId="177" fontId="87" fillId="0" borderId="11" xfId="0" applyNumberFormat="1" applyFont="1" applyFill="1" applyBorder="1" applyAlignment="1" applyProtection="1">
      <alignment horizontal="left" vertical="center" shrinkToFit="1"/>
    </xf>
    <xf numFmtId="0" fontId="91" fillId="0" borderId="11" xfId="0" applyFont="1" applyBorder="1" applyAlignment="1" applyProtection="1">
      <alignment horizontal="left" vertical="center" shrinkToFit="1"/>
    </xf>
    <xf numFmtId="0" fontId="91" fillId="0" borderId="38" xfId="0" applyFont="1" applyBorder="1" applyAlignment="1" applyProtection="1">
      <alignment horizontal="left" vertical="center" shrinkToFit="1"/>
    </xf>
    <xf numFmtId="0" fontId="87" fillId="0" borderId="5" xfId="0" applyFont="1" applyFill="1" applyBorder="1" applyAlignment="1" applyProtection="1">
      <alignment vertical="center"/>
    </xf>
    <xf numFmtId="0" fontId="87" fillId="0" borderId="31" xfId="0" applyFont="1" applyFill="1" applyBorder="1" applyAlignment="1" applyProtection="1">
      <alignment vertical="center"/>
    </xf>
    <xf numFmtId="0" fontId="103" fillId="0" borderId="53" xfId="0" applyFont="1" applyFill="1" applyBorder="1" applyAlignment="1" applyProtection="1">
      <alignment horizontal="center" vertical="top" shrinkToFit="1"/>
    </xf>
    <xf numFmtId="0" fontId="24" fillId="0" borderId="93" xfId="0" applyFont="1" applyFill="1" applyBorder="1" applyAlignment="1" applyProtection="1">
      <alignment horizontal="left" vertical="top"/>
    </xf>
    <xf numFmtId="178" fontId="88" fillId="0" borderId="47" xfId="0" applyNumberFormat="1" applyFont="1" applyFill="1" applyBorder="1" applyAlignment="1" applyProtection="1">
      <alignment vertical="center"/>
    </xf>
    <xf numFmtId="0" fontId="91" fillId="0" borderId="86" xfId="0" applyFont="1" applyBorder="1" applyAlignment="1" applyProtection="1">
      <alignment vertical="center"/>
    </xf>
    <xf numFmtId="0" fontId="91" fillId="0" borderId="90" xfId="0" applyFont="1" applyBorder="1" applyAlignment="1" applyProtection="1">
      <alignment vertical="center"/>
    </xf>
    <xf numFmtId="0" fontId="4" fillId="0" borderId="4"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4" fillId="0" borderId="38"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protection locked="0"/>
    </xf>
    <xf numFmtId="3" fontId="25" fillId="0" borderId="33" xfId="0" applyNumberFormat="1" applyFont="1" applyFill="1" applyBorder="1" applyAlignment="1" applyProtection="1">
      <alignment horizontal="center" vertical="center"/>
      <protection locked="0"/>
    </xf>
    <xf numFmtId="3" fontId="25" fillId="0" borderId="37" xfId="0" applyNumberFormat="1" applyFont="1" applyFill="1" applyBorder="1" applyAlignment="1" applyProtection="1">
      <alignment horizontal="center" vertical="center"/>
      <protection locked="0"/>
    </xf>
    <xf numFmtId="3" fontId="25" fillId="0" borderId="57" xfId="0" applyNumberFormat="1" applyFont="1" applyFill="1" applyBorder="1" applyAlignment="1" applyProtection="1">
      <alignment horizontal="center" vertical="center"/>
      <protection locked="0"/>
    </xf>
    <xf numFmtId="3" fontId="0" fillId="0" borderId="65" xfId="0" applyNumberFormat="1" applyFont="1" applyFill="1" applyBorder="1" applyAlignment="1" applyProtection="1">
      <alignment horizontal="center" vertical="center" shrinkToFit="1"/>
      <protection locked="0"/>
    </xf>
    <xf numFmtId="3" fontId="0" fillId="0" borderId="87" xfId="0" applyNumberFormat="1" applyFont="1" applyFill="1" applyBorder="1" applyAlignment="1" applyProtection="1">
      <alignment horizontal="center" vertical="center" shrinkToFit="1"/>
      <protection locked="0"/>
    </xf>
    <xf numFmtId="3" fontId="0" fillId="0" borderId="88" xfId="0" applyNumberFormat="1" applyFont="1" applyFill="1" applyBorder="1" applyAlignment="1" applyProtection="1">
      <alignment horizontal="center" vertical="center" shrinkToFit="1"/>
      <protection locked="0"/>
    </xf>
    <xf numFmtId="38" fontId="90" fillId="0" borderId="19" xfId="2" applyFont="1" applyFill="1" applyBorder="1" applyAlignment="1" applyProtection="1">
      <alignment horizontal="right" vertical="center" shrinkToFit="1"/>
      <protection locked="0"/>
    </xf>
    <xf numFmtId="38" fontId="90" fillId="0" borderId="15" xfId="2" applyFont="1" applyFill="1" applyBorder="1" applyAlignment="1" applyProtection="1">
      <alignment horizontal="right" vertical="center" shrinkToFit="1"/>
      <protection locked="0"/>
    </xf>
    <xf numFmtId="38" fontId="90" fillId="0" borderId="24" xfId="2" applyFont="1" applyFill="1" applyBorder="1" applyAlignment="1" applyProtection="1">
      <alignment horizontal="right" vertical="center" shrinkToFit="1"/>
      <protection locked="0"/>
    </xf>
    <xf numFmtId="0" fontId="0"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0" fillId="0" borderId="0" xfId="0" applyFont="1"/>
    <xf numFmtId="38" fontId="4" fillId="0" borderId="36" xfId="0" applyNumberFormat="1" applyFont="1" applyFill="1" applyBorder="1" applyAlignment="1" applyProtection="1">
      <alignment horizontal="center" vertical="center" shrinkToFit="1"/>
      <protection locked="0"/>
    </xf>
    <xf numFmtId="0" fontId="0" fillId="0" borderId="35" xfId="0" applyFont="1" applyFill="1" applyBorder="1" applyProtection="1">
      <protection locked="0"/>
    </xf>
    <xf numFmtId="0" fontId="0" fillId="0" borderId="12" xfId="0" applyFont="1" applyFill="1" applyBorder="1" applyProtection="1">
      <protection locked="0"/>
    </xf>
    <xf numFmtId="0" fontId="4" fillId="0" borderId="36"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38" fontId="0" fillId="0" borderId="65" xfId="3" applyFont="1" applyFill="1" applyBorder="1" applyAlignment="1" applyProtection="1">
      <alignment vertical="center" shrinkToFit="1"/>
      <protection locked="0"/>
    </xf>
    <xf numFmtId="0" fontId="0" fillId="0" borderId="90" xfId="0" applyFont="1" applyFill="1" applyBorder="1" applyProtection="1">
      <protection locked="0"/>
    </xf>
    <xf numFmtId="0" fontId="0" fillId="0" borderId="63" xfId="0" applyFont="1" applyFill="1" applyBorder="1" applyAlignment="1" applyProtection="1">
      <alignment horizontal="center" vertical="center"/>
      <protection locked="0"/>
    </xf>
    <xf numFmtId="0" fontId="0" fillId="0" borderId="99" xfId="0" applyFont="1" applyFill="1" applyBorder="1" applyProtection="1">
      <protection locked="0"/>
    </xf>
    <xf numFmtId="0" fontId="0" fillId="0" borderId="10" xfId="0" applyFont="1" applyBorder="1" applyProtection="1">
      <protection locked="0"/>
    </xf>
    <xf numFmtId="0" fontId="0" fillId="0" borderId="31" xfId="0" applyFont="1" applyFill="1" applyBorder="1" applyProtection="1">
      <protection locked="0"/>
    </xf>
    <xf numFmtId="0" fontId="0" fillId="0" borderId="54" xfId="0" applyFont="1" applyBorder="1" applyProtection="1">
      <protection locked="0"/>
    </xf>
    <xf numFmtId="0" fontId="0" fillId="0" borderId="12" xfId="0" applyFont="1" applyFill="1" applyBorder="1" applyAlignment="1" applyProtection="1">
      <alignment vertical="center"/>
      <protection locked="0"/>
    </xf>
    <xf numFmtId="0" fontId="0" fillId="0" borderId="59" xfId="0" applyFont="1" applyFill="1" applyBorder="1" applyProtection="1">
      <protection locked="0"/>
    </xf>
    <xf numFmtId="0" fontId="4" fillId="0" borderId="36" xfId="0" applyFont="1" applyFill="1" applyBorder="1" applyAlignment="1" applyProtection="1">
      <alignment vertical="center" wrapText="1" shrinkToFit="1"/>
      <protection locked="0"/>
    </xf>
    <xf numFmtId="0" fontId="0" fillId="0" borderId="35" xfId="0" applyFont="1" applyFill="1" applyBorder="1" applyAlignment="1" applyProtection="1">
      <alignment wrapText="1"/>
      <protection locked="0"/>
    </xf>
    <xf numFmtId="0" fontId="0" fillId="0" borderId="12" xfId="0" applyFont="1" applyFill="1" applyBorder="1" applyAlignment="1" applyProtection="1">
      <alignment wrapText="1"/>
      <protection locked="0"/>
    </xf>
    <xf numFmtId="0" fontId="0" fillId="0" borderId="37" xfId="0" applyFont="1" applyFill="1" applyBorder="1" applyAlignment="1" applyProtection="1">
      <protection locked="0"/>
    </xf>
    <xf numFmtId="0" fontId="0" fillId="0" borderId="14" xfId="0" applyFont="1" applyFill="1" applyBorder="1" applyAlignment="1" applyProtection="1">
      <protection locked="0"/>
    </xf>
    <xf numFmtId="0" fontId="0" fillId="0" borderId="87" xfId="0" applyFont="1" applyFill="1" applyBorder="1" applyAlignment="1" applyProtection="1">
      <protection locked="0"/>
    </xf>
    <xf numFmtId="0" fontId="0" fillId="0" borderId="90" xfId="0" applyFont="1" applyFill="1" applyBorder="1" applyAlignment="1" applyProtection="1">
      <protection locked="0"/>
    </xf>
    <xf numFmtId="38" fontId="90" fillId="0" borderId="55" xfId="2" applyFont="1" applyFill="1" applyBorder="1" applyAlignment="1" applyProtection="1">
      <alignment vertical="center" shrinkToFit="1"/>
      <protection locked="0"/>
    </xf>
    <xf numFmtId="0" fontId="91" fillId="0" borderId="15" xfId="0" applyFont="1" applyFill="1" applyBorder="1" applyAlignment="1" applyProtection="1">
      <protection locked="0"/>
    </xf>
    <xf numFmtId="0" fontId="91" fillId="0" borderId="24" xfId="0" applyFont="1" applyFill="1" applyBorder="1" applyAlignment="1" applyProtection="1">
      <protection locked="0"/>
    </xf>
    <xf numFmtId="0" fontId="0" fillId="0" borderId="14" xfId="0" applyFont="1" applyFill="1" applyBorder="1" applyProtection="1">
      <protection locked="0"/>
    </xf>
    <xf numFmtId="0" fontId="91" fillId="0" borderId="24" xfId="0" applyFont="1" applyFill="1" applyBorder="1" applyProtection="1">
      <protection locked="0"/>
    </xf>
    <xf numFmtId="0" fontId="24" fillId="0" borderId="100" xfId="0" applyFont="1" applyFill="1" applyBorder="1" applyAlignment="1" applyProtection="1">
      <alignment vertical="top"/>
    </xf>
    <xf numFmtId="0" fontId="0" fillId="0" borderId="62" xfId="0" applyFont="1" applyFill="1" applyBorder="1" applyProtection="1">
      <protection locked="0"/>
    </xf>
    <xf numFmtId="0" fontId="4" fillId="0" borderId="10" xfId="0" applyFont="1" applyFill="1" applyBorder="1" applyAlignment="1" applyProtection="1">
      <alignment horizontal="center" vertical="center" shrinkToFit="1"/>
      <protection locked="0"/>
    </xf>
    <xf numFmtId="0" fontId="0" fillId="0" borderId="11" xfId="0" applyFont="1" applyFill="1" applyBorder="1" applyProtection="1">
      <protection locked="0"/>
    </xf>
    <xf numFmtId="0" fontId="4" fillId="0" borderId="35" xfId="0" applyFont="1" applyFill="1" applyBorder="1" applyAlignment="1" applyProtection="1">
      <alignment vertical="center" textRotation="255" shrinkToFit="1"/>
      <protection locked="0"/>
    </xf>
    <xf numFmtId="0" fontId="0" fillId="0" borderId="35" xfId="0" applyFont="1" applyFill="1" applyBorder="1" applyAlignment="1" applyProtection="1">
      <alignment shrinkToFit="1"/>
      <protection locked="0"/>
    </xf>
    <xf numFmtId="0" fontId="0" fillId="0" borderId="12" xfId="0" applyFont="1" applyFill="1" applyBorder="1" applyAlignment="1" applyProtection="1">
      <alignment shrinkToFit="1"/>
      <protection locked="0"/>
    </xf>
    <xf numFmtId="178" fontId="88" fillId="0" borderId="98" xfId="0" applyNumberFormat="1" applyFont="1" applyFill="1" applyBorder="1" applyAlignment="1" applyProtection="1">
      <alignment vertical="center"/>
    </xf>
    <xf numFmtId="38" fontId="24" fillId="0" borderId="37" xfId="0" applyNumberFormat="1" applyFont="1" applyFill="1" applyBorder="1" applyAlignment="1" applyProtection="1">
      <alignment horizontal="left" vertical="top"/>
    </xf>
    <xf numFmtId="0" fontId="87" fillId="0" borderId="100" xfId="0" applyFont="1" applyFill="1" applyBorder="1" applyAlignment="1" applyProtection="1">
      <alignment vertical="center"/>
    </xf>
    <xf numFmtId="0" fontId="87" fillId="0" borderId="54" xfId="0" applyFont="1" applyFill="1" applyBorder="1" applyAlignment="1" applyProtection="1">
      <alignment vertical="center"/>
    </xf>
    <xf numFmtId="177" fontId="92" fillId="0" borderId="16" xfId="0" applyNumberFormat="1" applyFont="1" applyFill="1" applyBorder="1" applyAlignment="1" applyProtection="1">
      <alignment horizontal="center" vertical="center" shrinkToFit="1"/>
    </xf>
    <xf numFmtId="177" fontId="92" fillId="0" borderId="0" xfId="0" applyNumberFormat="1" applyFont="1" applyFill="1" applyBorder="1" applyAlignment="1" applyProtection="1">
      <alignment horizontal="center" vertical="center" shrinkToFit="1"/>
    </xf>
    <xf numFmtId="177" fontId="92" fillId="0" borderId="87" xfId="0" applyNumberFormat="1" applyFont="1" applyFill="1" applyBorder="1" applyAlignment="1" applyProtection="1">
      <alignment horizontal="center" vertical="center" shrinkToFit="1"/>
    </xf>
    <xf numFmtId="177" fontId="92" fillId="0" borderId="25" xfId="0" applyNumberFormat="1" applyFont="1" applyFill="1" applyBorder="1" applyAlignment="1" applyProtection="1">
      <alignment horizontal="center" vertical="center" shrinkToFit="1"/>
    </xf>
    <xf numFmtId="177" fontId="92" fillId="0" borderId="58" xfId="0" applyNumberFormat="1" applyFont="1" applyFill="1" applyBorder="1" applyAlignment="1" applyProtection="1">
      <alignment horizontal="center" vertical="center" shrinkToFit="1"/>
    </xf>
    <xf numFmtId="177" fontId="92" fillId="0" borderId="88" xfId="0" applyNumberFormat="1" applyFont="1" applyFill="1" applyBorder="1" applyAlignment="1" applyProtection="1">
      <alignment horizontal="center" vertical="center" shrinkToFit="1"/>
    </xf>
    <xf numFmtId="0" fontId="0" fillId="0" borderId="10" xfId="0" applyFont="1" applyFill="1" applyBorder="1" applyAlignment="1" applyProtection="1">
      <alignment vertical="center"/>
      <protection locked="0"/>
    </xf>
    <xf numFmtId="38" fontId="0" fillId="0" borderId="3" xfId="3" applyFont="1" applyFill="1" applyBorder="1" applyAlignment="1" applyProtection="1">
      <alignment horizontal="right" vertical="center"/>
      <protection locked="0"/>
    </xf>
    <xf numFmtId="0" fontId="0" fillId="0" borderId="26" xfId="0" applyFont="1" applyFill="1" applyBorder="1" applyAlignment="1" applyProtection="1">
      <alignment vertical="center"/>
      <protection locked="0"/>
    </xf>
    <xf numFmtId="38" fontId="12" fillId="0" borderId="33" xfId="3" applyFont="1" applyFill="1" applyBorder="1" applyAlignment="1" applyProtection="1">
      <alignment horizontal="center" vertical="center" shrinkToFit="1"/>
      <protection locked="0"/>
    </xf>
    <xf numFmtId="38" fontId="12" fillId="0" borderId="37" xfId="3" applyFont="1" applyFill="1" applyBorder="1" applyAlignment="1" applyProtection="1">
      <alignment horizontal="center" vertical="center" shrinkToFit="1"/>
      <protection locked="0"/>
    </xf>
    <xf numFmtId="38" fontId="12" fillId="0" borderId="101" xfId="3" applyFont="1" applyFill="1" applyBorder="1" applyAlignment="1" applyProtection="1">
      <alignment horizontal="center" vertical="center" shrinkToFit="1"/>
      <protection locked="0"/>
    </xf>
    <xf numFmtId="38" fontId="4" fillId="0" borderId="38" xfId="3" applyFont="1" applyFill="1" applyBorder="1" applyAlignment="1" applyProtection="1">
      <alignment vertical="center" shrinkToFit="1"/>
      <protection locked="0"/>
    </xf>
    <xf numFmtId="38" fontId="4" fillId="0" borderId="28" xfId="3" applyFont="1" applyFill="1" applyBorder="1" applyAlignment="1" applyProtection="1">
      <alignment vertical="center" shrinkToFit="1"/>
      <protection locked="0"/>
    </xf>
    <xf numFmtId="38" fontId="4" fillId="0" borderId="29" xfId="3" applyFont="1" applyFill="1" applyBorder="1" applyAlignment="1" applyProtection="1">
      <alignment vertical="center" shrinkToFit="1"/>
      <protection locked="0"/>
    </xf>
    <xf numFmtId="38" fontId="90" fillId="0" borderId="65" xfId="2" applyFont="1" applyFill="1" applyBorder="1" applyAlignment="1" applyProtection="1">
      <alignment horizontal="center" vertical="center" shrinkToFit="1"/>
      <protection locked="0"/>
    </xf>
    <xf numFmtId="38" fontId="90" fillId="0" borderId="87" xfId="2" applyFont="1" applyFill="1" applyBorder="1" applyAlignment="1" applyProtection="1">
      <alignment horizontal="center" vertical="center" shrinkToFit="1"/>
      <protection locked="0"/>
    </xf>
    <xf numFmtId="38" fontId="90" fillId="0" borderId="88" xfId="2" applyFont="1" applyFill="1" applyBorder="1" applyAlignment="1" applyProtection="1">
      <alignment horizontal="center" vertical="center" shrinkToFit="1"/>
      <protection locked="0"/>
    </xf>
    <xf numFmtId="38" fontId="90" fillId="0" borderId="19" xfId="3" applyFont="1" applyFill="1" applyBorder="1" applyAlignment="1" applyProtection="1">
      <alignment vertical="center" shrinkToFit="1"/>
      <protection locked="0"/>
    </xf>
    <xf numFmtId="38" fontId="90" fillId="0" borderId="15" xfId="3" applyFont="1" applyFill="1" applyBorder="1" applyAlignment="1" applyProtection="1">
      <alignment vertical="center" shrinkToFit="1"/>
      <protection locked="0"/>
    </xf>
    <xf numFmtId="38" fontId="90" fillId="0" borderId="103" xfId="3" applyFont="1" applyFill="1" applyBorder="1" applyAlignment="1" applyProtection="1">
      <alignment vertical="center" shrinkToFit="1"/>
      <protection locked="0"/>
    </xf>
    <xf numFmtId="38" fontId="90" fillId="0" borderId="55" xfId="3" applyFont="1" applyFill="1" applyBorder="1" applyAlignment="1" applyProtection="1">
      <alignment vertical="center" shrinkToFit="1"/>
      <protection locked="0"/>
    </xf>
    <xf numFmtId="38" fontId="90" fillId="0" borderId="24" xfId="3" applyFont="1" applyFill="1" applyBorder="1" applyAlignment="1" applyProtection="1">
      <alignment vertical="center" shrinkToFit="1"/>
      <protection locked="0"/>
    </xf>
    <xf numFmtId="38" fontId="90" fillId="0" borderId="19" xfId="2" applyFont="1" applyFill="1" applyBorder="1" applyAlignment="1" applyProtection="1">
      <alignment horizontal="center" vertical="center" shrinkToFit="1"/>
      <protection locked="0"/>
    </xf>
    <xf numFmtId="38" fontId="90" fillId="0" borderId="15" xfId="2" applyFont="1" applyFill="1" applyBorder="1" applyAlignment="1" applyProtection="1">
      <alignment horizontal="center" vertical="center" shrinkToFit="1"/>
      <protection locked="0"/>
    </xf>
    <xf numFmtId="38" fontId="90" fillId="0" borderId="24" xfId="2" applyFont="1" applyFill="1" applyBorder="1" applyAlignment="1" applyProtection="1">
      <alignment horizontal="center" vertical="center" shrinkToFit="1"/>
      <protection locked="0"/>
    </xf>
    <xf numFmtId="0" fontId="104" fillId="0" borderId="23" xfId="0" applyFont="1" applyFill="1" applyBorder="1" applyAlignment="1" applyProtection="1">
      <alignment horizontal="center" vertical="top" shrinkToFit="1"/>
    </xf>
    <xf numFmtId="0" fontId="91" fillId="0" borderId="12" xfId="0" applyFont="1" applyFill="1" applyBorder="1" applyAlignment="1" applyProtection="1">
      <alignment vertical="center" shrinkToFit="1"/>
    </xf>
    <xf numFmtId="0" fontId="91" fillId="0" borderId="60" xfId="0" applyFont="1" applyFill="1" applyBorder="1" applyAlignment="1" applyProtection="1">
      <alignment vertical="center" shrinkToFit="1"/>
    </xf>
    <xf numFmtId="0" fontId="91" fillId="0" borderId="4" xfId="0" applyFont="1" applyFill="1" applyBorder="1" applyAlignment="1" applyProtection="1">
      <alignment vertical="center" shrinkToFit="1"/>
    </xf>
    <xf numFmtId="0" fontId="104" fillId="0" borderId="53" xfId="0" applyFont="1" applyFill="1" applyBorder="1" applyAlignment="1" applyProtection="1">
      <alignment horizontal="center" vertical="top" shrinkToFit="1"/>
    </xf>
    <xf numFmtId="0" fontId="4" fillId="0" borderId="35" xfId="0" applyFont="1" applyFill="1" applyBorder="1" applyAlignment="1" applyProtection="1">
      <alignment horizontal="center" vertical="center" textRotation="255" shrinkToFit="1"/>
      <protection locked="0"/>
    </xf>
    <xf numFmtId="0" fontId="4" fillId="0" borderId="62" xfId="0" applyFont="1" applyFill="1" applyBorder="1" applyAlignment="1" applyProtection="1">
      <alignment horizontal="center" vertical="center" textRotation="255" shrinkToFit="1"/>
      <protection locked="0"/>
    </xf>
    <xf numFmtId="38" fontId="12" fillId="0" borderId="2" xfId="3" applyFont="1" applyFill="1" applyBorder="1" applyAlignment="1" applyProtection="1">
      <alignment vertical="center" shrinkToFit="1"/>
      <protection locked="0"/>
    </xf>
    <xf numFmtId="0" fontId="41" fillId="0" borderId="2" xfId="0" applyFont="1" applyFill="1" applyBorder="1" applyAlignment="1" applyProtection="1">
      <alignment vertical="center" shrinkToFit="1"/>
      <protection locked="0"/>
    </xf>
    <xf numFmtId="0" fontId="11" fillId="0" borderId="57"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shrinkToFit="1"/>
      <protection locked="0"/>
    </xf>
    <xf numFmtId="0" fontId="4" fillId="0" borderId="96" xfId="0" applyFont="1" applyFill="1" applyBorder="1" applyAlignment="1" applyProtection="1">
      <alignment horizontal="center" vertical="center" shrinkToFit="1"/>
      <protection locked="0"/>
    </xf>
    <xf numFmtId="0" fontId="4" fillId="0" borderId="95" xfId="0"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left" vertical="center" shrinkToFit="1"/>
      <protection locked="0"/>
    </xf>
    <xf numFmtId="0" fontId="34" fillId="0" borderId="35" xfId="0" applyFont="1" applyFill="1" applyBorder="1" applyAlignment="1" applyProtection="1">
      <alignment horizontal="left" vertical="center" shrinkToFit="1"/>
      <protection locked="0"/>
    </xf>
    <xf numFmtId="0" fontId="34" fillId="0" borderId="12" xfId="0" applyFont="1" applyFill="1" applyBorder="1" applyAlignment="1" applyProtection="1">
      <alignment horizontal="left" vertical="center" shrinkToFit="1"/>
      <protection locked="0"/>
    </xf>
    <xf numFmtId="0" fontId="55" fillId="0" borderId="33" xfId="0" applyFont="1" applyFill="1" applyBorder="1" applyAlignment="1" applyProtection="1">
      <alignment horizontal="center" vertical="center"/>
      <protection locked="0"/>
    </xf>
    <xf numFmtId="0" fontId="55" fillId="0" borderId="37"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0" fillId="0" borderId="99" xfId="0" applyFont="1" applyFill="1" applyBorder="1" applyAlignment="1" applyProtection="1">
      <alignment vertical="center"/>
      <protection locked="0"/>
    </xf>
    <xf numFmtId="38" fontId="0" fillId="0" borderId="65" xfId="3" applyFont="1" applyFill="1" applyBorder="1" applyAlignment="1" applyProtection="1">
      <alignment horizontal="center" vertical="center"/>
      <protection locked="0"/>
    </xf>
    <xf numFmtId="38" fontId="0" fillId="0" borderId="87" xfId="3" applyFont="1" applyFill="1" applyBorder="1" applyAlignment="1" applyProtection="1">
      <alignment horizontal="center" vertical="center"/>
      <protection locked="0"/>
    </xf>
    <xf numFmtId="38" fontId="0" fillId="0" borderId="88" xfId="3"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0" fillId="0" borderId="100" xfId="0" applyFont="1" applyFill="1" applyBorder="1" applyAlignment="1" applyProtection="1">
      <alignment vertical="center"/>
      <protection locked="0"/>
    </xf>
    <xf numFmtId="0" fontId="13" fillId="0" borderId="11" xfId="0" applyFont="1" applyBorder="1" applyAlignment="1" applyProtection="1">
      <alignment vertical="center"/>
    </xf>
    <xf numFmtId="0" fontId="0" fillId="0" borderId="11" xfId="0" applyFont="1" applyBorder="1" applyAlignment="1" applyProtection="1">
      <alignment vertical="center"/>
    </xf>
    <xf numFmtId="0" fontId="24" fillId="0" borderId="11" xfId="0" applyFont="1" applyFill="1" applyBorder="1" applyAlignment="1" applyProtection="1">
      <alignment vertical="top"/>
    </xf>
    <xf numFmtId="38" fontId="0" fillId="0" borderId="65" xfId="2" applyFont="1" applyFill="1" applyBorder="1" applyAlignment="1" applyProtection="1">
      <alignment horizontal="center" vertical="center"/>
      <protection locked="0"/>
    </xf>
    <xf numFmtId="38" fontId="0" fillId="0" borderId="87" xfId="2" applyFont="1" applyFill="1" applyBorder="1" applyAlignment="1" applyProtection="1">
      <alignment horizontal="center" vertical="center"/>
      <protection locked="0"/>
    </xf>
    <xf numFmtId="38" fontId="0" fillId="0" borderId="88" xfId="2" applyFont="1" applyFill="1" applyBorder="1" applyAlignment="1" applyProtection="1">
      <alignment horizontal="center" vertical="center"/>
      <protection locked="0"/>
    </xf>
    <xf numFmtId="0" fontId="4" fillId="0" borderId="64" xfId="0" applyFont="1" applyFill="1" applyBorder="1" applyAlignment="1" applyProtection="1">
      <alignment vertical="center" shrinkToFit="1"/>
      <protection locked="0"/>
    </xf>
    <xf numFmtId="0" fontId="4" fillId="0" borderId="96" xfId="0" applyFont="1" applyFill="1" applyBorder="1" applyAlignment="1" applyProtection="1">
      <alignment vertical="center" shrinkToFit="1"/>
      <protection locked="0"/>
    </xf>
    <xf numFmtId="0" fontId="4" fillId="0" borderId="95" xfId="0" applyFont="1" applyFill="1" applyBorder="1" applyAlignment="1" applyProtection="1">
      <alignment vertical="center" shrinkToFit="1"/>
      <protection locked="0"/>
    </xf>
    <xf numFmtId="38" fontId="90" fillId="0" borderId="22" xfId="2"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shrinkToFit="1"/>
      <protection locked="0"/>
    </xf>
    <xf numFmtId="0" fontId="4" fillId="0" borderId="35" xfId="0" applyFont="1" applyFill="1" applyBorder="1" applyAlignment="1" applyProtection="1">
      <alignment horizontal="center" vertical="center" wrapText="1" shrinkToFit="1"/>
      <protection locked="0"/>
    </xf>
    <xf numFmtId="178" fontId="88" fillId="0" borderId="92" xfId="0" applyNumberFormat="1" applyFont="1" applyFill="1" applyBorder="1" applyAlignment="1" applyProtection="1">
      <alignment vertical="center"/>
    </xf>
    <xf numFmtId="178" fontId="88" fillId="0" borderId="89" xfId="0" applyNumberFormat="1" applyFont="1" applyFill="1" applyBorder="1" applyAlignment="1" applyProtection="1">
      <alignment vertical="center"/>
    </xf>
    <xf numFmtId="0" fontId="12" fillId="0" borderId="58" xfId="0" applyFont="1" applyFill="1" applyBorder="1" applyAlignment="1" applyProtection="1">
      <alignment horizontal="center" vertical="center" shrinkToFit="1"/>
      <protection locked="0"/>
    </xf>
    <xf numFmtId="38" fontId="0" fillId="0" borderId="11" xfId="2" applyFont="1" applyFill="1" applyBorder="1" applyAlignment="1" applyProtection="1">
      <alignment horizontal="center" vertical="center"/>
      <protection locked="0"/>
    </xf>
    <xf numFmtId="38" fontId="0" fillId="0" borderId="0" xfId="2" applyFont="1" applyFill="1" applyBorder="1" applyAlignment="1" applyProtection="1">
      <alignment horizontal="center" vertical="center"/>
      <protection locked="0"/>
    </xf>
    <xf numFmtId="38" fontId="0" fillId="0" borderId="58" xfId="2" applyFont="1" applyFill="1" applyBorder="1" applyAlignment="1" applyProtection="1">
      <alignment horizontal="center" vertical="center"/>
      <protection locked="0"/>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4" xfId="0"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4" fillId="0" borderId="10" xfId="2" applyFont="1" applyFill="1" applyBorder="1" applyAlignment="1">
      <alignment vertical="center" shrinkToFit="1"/>
    </xf>
    <xf numFmtId="0" fontId="5" fillId="0" borderId="10" xfId="0" applyFont="1" applyFill="1" applyBorder="1" applyAlignment="1">
      <alignment vertical="center" shrinkToFit="1"/>
    </xf>
    <xf numFmtId="38" fontId="90" fillId="0" borderId="19" xfId="2" applyFont="1" applyFill="1" applyBorder="1" applyAlignment="1" applyProtection="1">
      <alignment vertical="center"/>
      <protection locked="0"/>
    </xf>
    <xf numFmtId="38" fontId="90" fillId="0" borderId="15" xfId="2" applyFont="1" applyFill="1" applyBorder="1" applyAlignment="1" applyProtection="1">
      <alignment vertical="center"/>
      <protection locked="0"/>
    </xf>
    <xf numFmtId="38" fontId="90" fillId="0" borderId="24" xfId="2" applyFont="1" applyFill="1" applyBorder="1" applyAlignment="1" applyProtection="1">
      <alignment vertical="center"/>
      <protection locked="0"/>
    </xf>
    <xf numFmtId="0" fontId="11" fillId="0" borderId="2" xfId="0" applyFont="1" applyFill="1" applyBorder="1" applyAlignment="1">
      <alignment vertical="center" shrinkToFit="1"/>
    </xf>
    <xf numFmtId="38" fontId="0" fillId="0" borderId="3" xfId="2" applyFont="1" applyFill="1" applyBorder="1" applyAlignment="1">
      <alignment vertical="center" shrinkToFit="1"/>
    </xf>
    <xf numFmtId="0" fontId="24" fillId="0" borderId="50" xfId="0" applyFont="1" applyFill="1" applyBorder="1" applyAlignment="1" applyProtection="1">
      <alignment horizontal="left" vertical="top"/>
    </xf>
    <xf numFmtId="0" fontId="0" fillId="0" borderId="23" xfId="0" applyFont="1" applyBorder="1" applyAlignment="1" applyProtection="1">
      <alignment horizontal="left" vertical="top"/>
    </xf>
    <xf numFmtId="178" fontId="88" fillId="0" borderId="28" xfId="0" applyNumberFormat="1" applyFont="1" applyFill="1" applyBorder="1" applyAlignment="1" applyProtection="1">
      <alignment vertical="center"/>
    </xf>
    <xf numFmtId="178" fontId="88" fillId="0" borderId="35" xfId="0" applyNumberFormat="1" applyFont="1" applyFill="1" applyBorder="1" applyAlignment="1" applyProtection="1">
      <alignment vertical="center"/>
    </xf>
    <xf numFmtId="0" fontId="11" fillId="0" borderId="2" xfId="0" applyFont="1" applyFill="1" applyBorder="1" applyAlignment="1">
      <alignment vertical="center"/>
    </xf>
    <xf numFmtId="38" fontId="90" fillId="0" borderId="18" xfId="2" applyFont="1" applyFill="1" applyBorder="1" applyAlignment="1" applyProtection="1">
      <alignment vertical="center"/>
      <protection locked="0"/>
    </xf>
    <xf numFmtId="0" fontId="102"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24" fillId="0" borderId="23" xfId="0" applyFont="1" applyFill="1" applyBorder="1" applyAlignment="1" applyProtection="1">
      <alignment horizontal="left" vertical="top"/>
    </xf>
    <xf numFmtId="0" fontId="0" fillId="0" borderId="14" xfId="0" applyFont="1" applyFill="1" applyBorder="1" applyAlignment="1">
      <alignment horizontal="center" vertical="center"/>
    </xf>
    <xf numFmtId="0" fontId="104" fillId="0" borderId="45" xfId="0" applyFont="1" applyFill="1" applyBorder="1" applyAlignment="1" applyProtection="1">
      <alignment horizontal="center" vertical="top" shrinkToFit="1"/>
    </xf>
    <xf numFmtId="0" fontId="87" fillId="0" borderId="35" xfId="0" applyFont="1" applyFill="1" applyBorder="1" applyAlignment="1" applyProtection="1">
      <alignment horizontal="center" vertical="top"/>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0" fontId="0" fillId="0" borderId="0" xfId="0" applyFont="1" applyAlignment="1">
      <alignment vertical="center"/>
    </xf>
    <xf numFmtId="0" fontId="4" fillId="0" borderId="36" xfId="0" applyFont="1" applyFill="1" applyBorder="1" applyAlignment="1">
      <alignment vertical="center"/>
    </xf>
    <xf numFmtId="0" fontId="0" fillId="0" borderId="12" xfId="0" applyFont="1" applyBorder="1" applyAlignment="1">
      <alignment vertical="center"/>
    </xf>
    <xf numFmtId="0" fontId="11" fillId="0" borderId="33" xfId="0" applyFont="1" applyFill="1" applyBorder="1" applyAlignment="1">
      <alignment horizontal="center" vertical="center"/>
    </xf>
    <xf numFmtId="0" fontId="0" fillId="0" borderId="14" xfId="0" applyFont="1" applyBorder="1" applyAlignment="1">
      <alignment vertical="center"/>
    </xf>
    <xf numFmtId="0" fontId="91" fillId="0" borderId="22" xfId="0" applyFont="1" applyBorder="1" applyAlignment="1" applyProtection="1">
      <alignment vertical="center"/>
      <protection locked="0"/>
    </xf>
    <xf numFmtId="38" fontId="90" fillId="0" borderId="55" xfId="2" applyFont="1" applyFill="1" applyBorder="1" applyAlignment="1" applyProtection="1">
      <alignment vertical="center"/>
      <protection locked="0"/>
    </xf>
    <xf numFmtId="0" fontId="102"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5" fillId="0" borderId="12" xfId="0" applyFont="1" applyFill="1" applyBorder="1" applyAlignment="1">
      <alignment vertical="center" shrinkToFit="1"/>
    </xf>
    <xf numFmtId="0" fontId="36" fillId="0" borderId="0" xfId="0" applyFont="1" applyAlignment="1">
      <alignment horizontal="center" vertical="top"/>
    </xf>
    <xf numFmtId="0" fontId="36"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11" fillId="0" borderId="33" xfId="3" applyFont="1" applyFill="1" applyBorder="1" applyAlignment="1">
      <alignment horizontal="center" vertical="center"/>
    </xf>
    <xf numFmtId="38" fontId="11" fillId="0" borderId="37" xfId="3" applyFont="1" applyFill="1" applyBorder="1" applyAlignment="1">
      <alignment horizontal="center" vertical="center"/>
    </xf>
    <xf numFmtId="38" fontId="11" fillId="0" borderId="101" xfId="3" applyFont="1" applyFill="1" applyBorder="1" applyAlignment="1">
      <alignment horizontal="center" vertical="center"/>
    </xf>
    <xf numFmtId="0" fontId="11" fillId="0" borderId="2" xfId="0" applyFont="1" applyFill="1" applyBorder="1" applyAlignment="1" applyProtection="1">
      <alignment vertical="center"/>
    </xf>
    <xf numFmtId="38" fontId="90" fillId="0" borderId="19" xfId="3" applyFont="1" applyFill="1" applyBorder="1" applyAlignment="1" applyProtection="1">
      <alignment horizontal="center" vertical="center"/>
      <protection locked="0"/>
    </xf>
    <xf numFmtId="38" fontId="90" fillId="0" borderId="15" xfId="3" applyFont="1" applyFill="1" applyBorder="1" applyAlignment="1" applyProtection="1">
      <alignment horizontal="center" vertical="center"/>
      <protection locked="0"/>
    </xf>
    <xf numFmtId="38" fontId="90" fillId="0" borderId="103" xfId="3" applyFont="1" applyFill="1" applyBorder="1" applyAlignment="1" applyProtection="1">
      <alignment horizontal="center" vertical="center"/>
      <protection locked="0"/>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1" fillId="0" borderId="33" xfId="2" applyFont="1" applyFill="1" applyBorder="1" applyAlignment="1">
      <alignment horizontal="center" vertical="center"/>
    </xf>
    <xf numFmtId="38" fontId="11"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0" fillId="0" borderId="11" xfId="2" applyFont="1" applyFill="1" applyBorder="1" applyAlignment="1">
      <alignment vertical="center"/>
    </xf>
    <xf numFmtId="38" fontId="0" fillId="0" borderId="5" xfId="2" applyFont="1" applyFill="1" applyBorder="1" applyAlignment="1">
      <alignment vertical="center"/>
    </xf>
    <xf numFmtId="0" fontId="103" fillId="0" borderId="45" xfId="0" applyFont="1" applyBorder="1" applyAlignment="1" applyProtection="1">
      <alignment horizontal="center" vertical="top" shrinkToFit="1"/>
    </xf>
    <xf numFmtId="0" fontId="91" fillId="0" borderId="36" xfId="0" applyFont="1" applyFill="1" applyBorder="1" applyAlignment="1" applyProtection="1">
      <alignment vertical="center" shrinkToFit="1"/>
    </xf>
    <xf numFmtId="0" fontId="13"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0" fillId="0" borderId="63" xfId="0" applyFont="1" applyFill="1" applyBorder="1" applyAlignment="1">
      <alignment horizontal="center" vertical="center"/>
    </xf>
    <xf numFmtId="0" fontId="0" fillId="0" borderId="99" xfId="0" applyFont="1" applyFill="1" applyBorder="1" applyAlignment="1">
      <alignment horizontal="center" vertical="center"/>
    </xf>
    <xf numFmtId="0" fontId="91" fillId="0" borderId="11" xfId="0" applyFont="1" applyFill="1" applyBorder="1" applyAlignment="1" applyProtection="1">
      <alignment horizontal="left" vertical="center" shrinkToFit="1"/>
    </xf>
    <xf numFmtId="0" fontId="91" fillId="0" borderId="38" xfId="0" applyFont="1" applyFill="1" applyBorder="1" applyAlignment="1" applyProtection="1">
      <alignment horizontal="left" vertical="center" shrinkToFit="1"/>
    </xf>
    <xf numFmtId="0" fontId="0" fillId="0" borderId="47" xfId="0" applyFont="1" applyFill="1" applyBorder="1" applyAlignment="1" applyProtection="1">
      <alignment vertical="center"/>
    </xf>
    <xf numFmtId="0" fontId="0" fillId="0" borderId="65" xfId="0" applyFont="1" applyFill="1" applyBorder="1" applyAlignment="1" applyProtection="1">
      <alignment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36" fillId="0" borderId="0" xfId="0" applyFont="1" applyFill="1" applyBorder="1" applyAlignment="1">
      <alignment horizontal="center" vertical="center" textRotation="255"/>
    </xf>
    <xf numFmtId="0" fontId="0" fillId="0" borderId="0" xfId="0" applyFont="1" applyAlignment="1">
      <alignment vertical="center" textRotation="255"/>
    </xf>
    <xf numFmtId="178" fontId="88" fillId="0" borderId="38" xfId="0" applyNumberFormat="1" applyFont="1" applyFill="1" applyBorder="1" applyAlignment="1" applyProtection="1">
      <alignment vertical="center"/>
    </xf>
    <xf numFmtId="178" fontId="88" fillId="0" borderId="36" xfId="0" applyNumberFormat="1" applyFont="1" applyFill="1" applyBorder="1" applyAlignment="1" applyProtection="1">
      <alignment vertical="center"/>
    </xf>
    <xf numFmtId="177" fontId="92" fillId="0" borderId="96" xfId="0" applyNumberFormat="1" applyFont="1" applyFill="1" applyBorder="1" applyAlignment="1" applyProtection="1">
      <alignment horizontal="center" vertical="center"/>
    </xf>
    <xf numFmtId="177" fontId="92" fillId="0" borderId="35" xfId="0" applyNumberFormat="1" applyFont="1" applyFill="1" applyBorder="1" applyAlignment="1" applyProtection="1">
      <alignment horizontal="center" vertical="center"/>
    </xf>
    <xf numFmtId="177" fontId="92" fillId="0" borderId="104" xfId="0" applyNumberFormat="1" applyFont="1" applyFill="1" applyBorder="1" applyAlignment="1" applyProtection="1">
      <alignment horizontal="center" vertical="center"/>
    </xf>
    <xf numFmtId="177" fontId="92" fillId="0" borderId="89" xfId="0" applyNumberFormat="1" applyFont="1" applyFill="1" applyBorder="1" applyAlignment="1" applyProtection="1">
      <alignment horizontal="center" vertical="center"/>
    </xf>
    <xf numFmtId="177" fontId="92" fillId="0" borderId="43" xfId="0" applyNumberFormat="1" applyFont="1" applyFill="1" applyBorder="1" applyAlignment="1" applyProtection="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pplyProtection="1">
      <alignment horizontal="left" vertical="top"/>
    </xf>
    <xf numFmtId="0" fontId="0" fillId="0" borderId="86" xfId="0" applyFont="1" applyFill="1" applyBorder="1" applyAlignment="1" applyProtection="1">
      <alignment horizontal="left" vertical="top"/>
    </xf>
    <xf numFmtId="0" fontId="0" fillId="0" borderId="5" xfId="0" applyFont="1" applyFill="1" applyBorder="1" applyAlignment="1" applyProtection="1">
      <alignment horizontal="center" vertical="center"/>
    </xf>
    <xf numFmtId="0" fontId="0" fillId="0" borderId="9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10" xfId="0" applyFont="1" applyFill="1" applyBorder="1" applyAlignment="1">
      <alignment horizontal="center" vertical="center"/>
    </xf>
    <xf numFmtId="0" fontId="8" fillId="0" borderId="14" xfId="0" applyFont="1" applyFill="1" applyBorder="1" applyAlignment="1">
      <alignment vertical="center"/>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0" fontId="4" fillId="0" borderId="31" xfId="0" applyFont="1" applyFill="1" applyBorder="1" applyAlignment="1">
      <alignment vertical="center" shrinkToFit="1"/>
    </xf>
    <xf numFmtId="0" fontId="102" fillId="0" borderId="15" xfId="0" applyFont="1" applyFill="1" applyBorder="1" applyAlignment="1" applyProtection="1">
      <alignment vertical="center"/>
      <protection locked="0"/>
    </xf>
    <xf numFmtId="0" fontId="0" fillId="0" borderId="2" xfId="0" applyFont="1" applyFill="1" applyBorder="1" applyAlignment="1" applyProtection="1">
      <alignment horizontal="center" vertical="center"/>
    </xf>
    <xf numFmtId="38" fontId="4" fillId="0" borderId="44" xfId="2" applyFont="1" applyFill="1" applyBorder="1" applyAlignment="1">
      <alignment horizontal="center" vertical="center" textRotation="255" shrinkToFit="1"/>
    </xf>
    <xf numFmtId="38" fontId="90" fillId="0" borderId="22" xfId="2" applyFont="1" applyFill="1" applyBorder="1" applyAlignment="1" applyProtection="1">
      <alignment vertical="center"/>
      <protection locked="0"/>
    </xf>
    <xf numFmtId="38" fontId="4" fillId="0" borderId="36" xfId="2"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5" fillId="0" borderId="37"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35" xfId="2" applyFont="1" applyFill="1" applyBorder="1" applyAlignment="1">
      <alignment vertical="center" shrinkToFit="1"/>
    </xf>
    <xf numFmtId="0" fontId="4" fillId="0" borderId="4" xfId="0" applyFont="1" applyFill="1" applyBorder="1" applyAlignment="1">
      <alignment horizontal="center" vertical="center" wrapText="1" shrinkToFit="1"/>
    </xf>
    <xf numFmtId="38" fontId="4" fillId="0" borderId="36" xfId="2" applyFont="1" applyFill="1" applyBorder="1" applyAlignment="1">
      <alignment vertical="center" wrapText="1"/>
    </xf>
    <xf numFmtId="0" fontId="0" fillId="0" borderId="14" xfId="0" applyFont="1" applyFill="1" applyBorder="1" applyAlignment="1" applyProtection="1">
      <alignment horizontal="center" vertical="center"/>
    </xf>
    <xf numFmtId="0" fontId="0" fillId="0" borderId="5" xfId="0" applyFont="1" applyFill="1" applyBorder="1" applyAlignment="1" applyProtection="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3" fillId="0" borderId="14" xfId="0" applyFont="1" applyBorder="1" applyAlignment="1" applyProtection="1">
      <alignment vertical="top" shrinkToFit="1"/>
    </xf>
    <xf numFmtId="38" fontId="0" fillId="0" borderId="0" xfId="2" applyFont="1" applyFill="1" applyBorder="1" applyAlignment="1">
      <alignment vertical="center"/>
    </xf>
    <xf numFmtId="0" fontId="0" fillId="0" borderId="5" xfId="0" applyFont="1" applyBorder="1" applyAlignment="1">
      <alignment vertical="center"/>
    </xf>
    <xf numFmtId="0" fontId="91" fillId="0" borderId="24" xfId="0" applyFont="1" applyBorder="1" applyAlignment="1" applyProtection="1">
      <alignment vertical="center"/>
      <protection locked="0"/>
    </xf>
    <xf numFmtId="38" fontId="11" fillId="0" borderId="37" xfId="2" applyFont="1" applyFill="1" applyBorder="1" applyAlignment="1">
      <alignment horizontal="center" vertical="center"/>
    </xf>
    <xf numFmtId="0" fontId="0" fillId="0" borderId="10" xfId="0" applyFont="1" applyFill="1" applyBorder="1" applyAlignment="1" applyProtection="1">
      <alignment vertical="center"/>
    </xf>
    <xf numFmtId="38" fontId="4" fillId="0" borderId="36" xfId="2" applyFont="1" applyFill="1" applyBorder="1" applyAlignment="1">
      <alignment horizontal="center" vertical="center" shrinkToFit="1"/>
    </xf>
    <xf numFmtId="38" fontId="4" fillId="0" borderId="36" xfId="3" applyFont="1" applyBorder="1" applyAlignment="1">
      <alignment horizontal="left" vertical="center" shrinkToFit="1"/>
    </xf>
    <xf numFmtId="38" fontId="4" fillId="0" borderId="12" xfId="3" applyFont="1" applyBorder="1" applyAlignment="1">
      <alignment horizontal="left" vertical="center" shrinkToFit="1"/>
    </xf>
    <xf numFmtId="38" fontId="11" fillId="0" borderId="33" xfId="2" applyFont="1" applyFill="1" applyBorder="1" applyAlignment="1">
      <alignment vertical="center"/>
    </xf>
    <xf numFmtId="38" fontId="11" fillId="0" borderId="14" xfId="2" applyFont="1" applyFill="1" applyBorder="1" applyAlignment="1">
      <alignment vertical="center"/>
    </xf>
    <xf numFmtId="38" fontId="9" fillId="0" borderId="4" xfId="0" applyNumberFormat="1" applyFont="1" applyFill="1" applyBorder="1" applyAlignment="1">
      <alignment vertical="center"/>
    </xf>
    <xf numFmtId="0" fontId="9" fillId="0" borderId="2" xfId="0" applyFont="1" applyFill="1" applyBorder="1" applyAlignment="1">
      <alignment vertical="center"/>
    </xf>
    <xf numFmtId="0" fontId="0" fillId="0" borderId="12" xfId="0" applyFont="1" applyFill="1" applyBorder="1" applyAlignment="1">
      <alignment horizontal="center" vertical="center"/>
    </xf>
    <xf numFmtId="38" fontId="9" fillId="0" borderId="4" xfId="2" applyNumberFormat="1" applyFont="1" applyFill="1" applyBorder="1" applyAlignment="1">
      <alignment vertical="center"/>
    </xf>
    <xf numFmtId="38" fontId="9" fillId="0" borderId="0" xfId="0" applyNumberFormat="1" applyFont="1" applyFill="1" applyBorder="1" applyAlignment="1">
      <alignment vertical="center"/>
    </xf>
    <xf numFmtId="0" fontId="9" fillId="0" borderId="0" xfId="0" applyFont="1" applyFill="1" applyBorder="1" applyAlignment="1">
      <alignment vertical="center"/>
    </xf>
    <xf numFmtId="38" fontId="7" fillId="0" borderId="2" xfId="2" applyFont="1" applyFill="1" applyBorder="1" applyAlignment="1">
      <alignment horizontal="center" vertical="center"/>
    </xf>
    <xf numFmtId="0" fontId="7" fillId="0" borderId="3" xfId="0" applyFont="1" applyFill="1" applyBorder="1" applyAlignment="1">
      <alignment horizontal="center" vertical="center"/>
    </xf>
    <xf numFmtId="0" fontId="36" fillId="0" borderId="0" xfId="0" applyFont="1" applyFill="1" applyAlignment="1">
      <alignment horizontal="center" vertical="center" textRotation="255"/>
    </xf>
    <xf numFmtId="0" fontId="111" fillId="2" borderId="0" xfId="0" applyFont="1" applyFill="1" applyAlignment="1">
      <alignment horizontal="center" vertical="top" textRotation="255"/>
    </xf>
    <xf numFmtId="184" fontId="71" fillId="0" borderId="16" xfId="0" applyNumberFormat="1" applyFont="1" applyFill="1" applyBorder="1" applyAlignment="1" applyProtection="1">
      <alignment horizontal="center" vertical="center"/>
      <protection locked="0"/>
    </xf>
    <xf numFmtId="184" fontId="19" fillId="0" borderId="0" xfId="0" applyNumberFormat="1" applyFont="1" applyBorder="1" applyAlignment="1">
      <alignment vertical="center"/>
    </xf>
    <xf numFmtId="184" fontId="19" fillId="0" borderId="87" xfId="0" applyNumberFormat="1" applyFont="1" applyBorder="1" applyAlignment="1">
      <alignment vertical="center"/>
    </xf>
    <xf numFmtId="184" fontId="19" fillId="0" borderId="25" xfId="0" applyNumberFormat="1" applyFont="1" applyBorder="1" applyAlignment="1">
      <alignment vertical="center"/>
    </xf>
    <xf numFmtId="184" fontId="19" fillId="0" borderId="58" xfId="0" applyNumberFormat="1" applyFont="1" applyBorder="1" applyAlignment="1">
      <alignment vertical="center"/>
    </xf>
    <xf numFmtId="184" fontId="19" fillId="0" borderId="88" xfId="0" applyNumberFormat="1" applyFont="1" applyBorder="1" applyAlignment="1">
      <alignment vertical="center"/>
    </xf>
    <xf numFmtId="0" fontId="13" fillId="0" borderId="47" xfId="0" applyFont="1" applyBorder="1" applyAlignment="1">
      <alignment vertical="center"/>
    </xf>
    <xf numFmtId="0" fontId="13" fillId="0" borderId="94" xfId="0" applyFont="1" applyBorder="1" applyAlignment="1">
      <alignment vertical="center"/>
    </xf>
    <xf numFmtId="0" fontId="24" fillId="0" borderId="3" xfId="0" applyFont="1" applyFill="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shrinkToFit="1"/>
    </xf>
    <xf numFmtId="0" fontId="0" fillId="0" borderId="10" xfId="0" applyFont="1" applyBorder="1" applyAlignment="1">
      <alignment vertical="center" shrinkToFit="1"/>
    </xf>
    <xf numFmtId="176" fontId="24" fillId="0" borderId="0" xfId="0" applyNumberFormat="1" applyFont="1" applyFill="1" applyBorder="1" applyAlignment="1">
      <alignment vertical="center" shrinkToFit="1"/>
    </xf>
    <xf numFmtId="176" fontId="24" fillId="0" borderId="87" xfId="0" applyNumberFormat="1" applyFont="1" applyFill="1" applyBorder="1" applyAlignment="1">
      <alignment vertical="center" shrinkToFit="1"/>
    </xf>
    <xf numFmtId="0" fontId="24" fillId="0" borderId="45" xfId="0" applyFont="1" applyFill="1" applyBorder="1" applyAlignment="1">
      <alignment vertical="center"/>
    </xf>
    <xf numFmtId="0" fontId="71" fillId="0" borderId="35" xfId="0" applyFont="1" applyFill="1" applyBorder="1" applyAlignment="1" applyProtection="1">
      <alignment vertical="center" shrinkToFit="1"/>
      <protection locked="0"/>
    </xf>
    <xf numFmtId="0" fontId="71" fillId="0" borderId="89" xfId="0" applyFont="1" applyFill="1" applyBorder="1" applyAlignment="1" applyProtection="1">
      <alignment vertical="center" shrinkToFit="1"/>
      <protection locked="0"/>
    </xf>
    <xf numFmtId="0" fontId="71" fillId="0" borderId="12" xfId="0" applyFont="1" applyFill="1" applyBorder="1" applyAlignment="1" applyProtection="1">
      <alignment vertical="center" shrinkToFit="1"/>
      <protection locked="0"/>
    </xf>
    <xf numFmtId="0" fontId="71" fillId="0" borderId="4" xfId="0" applyFont="1" applyFill="1" applyBorder="1" applyAlignment="1" applyProtection="1">
      <alignment vertical="center" shrinkToFit="1"/>
      <protection locked="0"/>
    </xf>
    <xf numFmtId="0" fontId="13" fillId="0" borderId="45" xfId="0" applyFont="1" applyBorder="1" applyAlignment="1">
      <alignment vertical="center"/>
    </xf>
    <xf numFmtId="0" fontId="13" fillId="0" borderId="93" xfId="0" applyFont="1" applyBorder="1" applyAlignment="1">
      <alignment vertical="center"/>
    </xf>
    <xf numFmtId="178" fontId="70" fillId="0" borderId="23" xfId="0" applyNumberFormat="1" applyFont="1" applyFill="1" applyBorder="1" applyAlignment="1" applyProtection="1">
      <alignment vertical="center"/>
      <protection locked="0"/>
    </xf>
    <xf numFmtId="0" fontId="0" fillId="0" borderId="23" xfId="0" applyFont="1" applyBorder="1" applyAlignment="1">
      <alignment vertical="center"/>
    </xf>
    <xf numFmtId="0" fontId="0" fillId="0" borderId="86" xfId="0" applyFont="1" applyBorder="1" applyAlignment="1">
      <alignment vertical="center"/>
    </xf>
    <xf numFmtId="0" fontId="0" fillId="0" borderId="90" xfId="0" applyFont="1" applyBorder="1" applyAlignment="1">
      <alignment vertical="center"/>
    </xf>
    <xf numFmtId="179" fontId="70" fillId="0" borderId="92" xfId="0" applyNumberFormat="1" applyFont="1" applyFill="1" applyBorder="1" applyAlignment="1">
      <alignment vertical="center"/>
    </xf>
    <xf numFmtId="0" fontId="0" fillId="0" borderId="89" xfId="0" applyFont="1" applyBorder="1" applyAlignment="1">
      <alignment vertical="center"/>
    </xf>
    <xf numFmtId="0" fontId="24" fillId="0" borderId="38"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6" xfId="0" applyFont="1" applyFill="1" applyBorder="1" applyAlignment="1">
      <alignment vertical="center"/>
    </xf>
    <xf numFmtId="0" fontId="7" fillId="0" borderId="10" xfId="0" applyFont="1" applyFill="1" applyBorder="1" applyAlignment="1">
      <alignment horizontal="center" vertical="center"/>
    </xf>
    <xf numFmtId="0" fontId="36" fillId="0" borderId="36" xfId="0" applyFont="1" applyFill="1" applyBorder="1" applyAlignment="1">
      <alignment horizontal="center" vertical="center" textRotation="255" shrinkToFit="1"/>
    </xf>
    <xf numFmtId="0" fontId="36" fillId="0" borderId="35" xfId="0" applyFont="1" applyFill="1" applyBorder="1" applyAlignment="1">
      <alignment horizontal="center" vertical="center" textRotation="255" shrinkToFit="1"/>
    </xf>
    <xf numFmtId="0" fontId="111" fillId="2" borderId="104" xfId="0" applyFont="1" applyFill="1" applyBorder="1" applyAlignment="1">
      <alignment horizontal="center" vertical="center" textRotation="255"/>
    </xf>
    <xf numFmtId="0" fontId="111" fillId="2" borderId="40" xfId="0" applyFont="1" applyFill="1" applyBorder="1" applyAlignment="1">
      <alignment horizontal="center" vertical="center" textRotation="255"/>
    </xf>
    <xf numFmtId="0" fontId="110" fillId="2" borderId="0" xfId="0" applyFont="1" applyFill="1" applyBorder="1" applyAlignment="1">
      <alignment horizontal="center" vertical="center"/>
    </xf>
    <xf numFmtId="0" fontId="43" fillId="0" borderId="3" xfId="0" applyFont="1" applyFill="1" applyBorder="1" applyAlignment="1" applyProtection="1">
      <alignment vertical="center" shrinkToFit="1"/>
      <protection locked="0"/>
    </xf>
    <xf numFmtId="0" fontId="43" fillId="0" borderId="3" xfId="0" applyFont="1" applyBorder="1" applyAlignment="1">
      <alignment vertical="center" shrinkToFit="1"/>
    </xf>
    <xf numFmtId="0" fontId="43" fillId="0" borderId="59" xfId="0" applyFont="1" applyBorder="1" applyAlignment="1">
      <alignment vertical="center" shrinkToFit="1"/>
    </xf>
    <xf numFmtId="0" fontId="38" fillId="0" borderId="23" xfId="0" applyFont="1" applyFill="1" applyBorder="1" applyAlignment="1">
      <alignment horizontal="center" vertical="center" shrinkToFit="1"/>
    </xf>
    <xf numFmtId="0" fontId="36" fillId="0" borderId="23" xfId="0" applyFont="1" applyBorder="1" applyAlignment="1">
      <alignment horizontal="center" vertical="center" shrinkToFit="1"/>
    </xf>
    <xf numFmtId="0" fontId="36" fillId="0" borderId="53" xfId="0" applyFont="1" applyBorder="1" applyAlignment="1">
      <alignment horizontal="center" vertical="center" shrinkToFit="1"/>
    </xf>
    <xf numFmtId="0" fontId="0" fillId="0" borderId="31" xfId="0" applyFont="1" applyBorder="1" applyAlignment="1">
      <alignment vertical="center"/>
    </xf>
    <xf numFmtId="0" fontId="24" fillId="0" borderId="5" xfId="0" applyFont="1" applyFill="1" applyBorder="1" applyAlignment="1">
      <alignment vertical="center"/>
    </xf>
    <xf numFmtId="0" fontId="71" fillId="0" borderId="35" xfId="0" applyFont="1" applyFill="1" applyBorder="1" applyAlignment="1" applyProtection="1">
      <alignment horizontal="center" vertical="center" shrinkToFit="1"/>
      <protection locked="0"/>
    </xf>
    <xf numFmtId="0" fontId="71" fillId="0" borderId="89" xfId="0" applyFont="1" applyFill="1" applyBorder="1" applyAlignment="1" applyProtection="1">
      <alignment horizontal="center" vertical="center" shrinkToFit="1"/>
      <protection locked="0"/>
    </xf>
    <xf numFmtId="0" fontId="13" fillId="0" borderId="23" xfId="0" applyFont="1" applyBorder="1" applyAlignment="1">
      <alignment vertical="top"/>
    </xf>
    <xf numFmtId="0" fontId="13" fillId="0" borderId="14" xfId="0" applyFont="1" applyBorder="1" applyAlignment="1">
      <alignment vertical="top"/>
    </xf>
    <xf numFmtId="0" fontId="13" fillId="0" borderId="5" xfId="0" applyFont="1" applyBorder="1" applyAlignment="1">
      <alignment vertical="top"/>
    </xf>
    <xf numFmtId="0" fontId="24" fillId="0" borderId="37"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20" fontId="71" fillId="0" borderId="91" xfId="0" applyNumberFormat="1" applyFont="1" applyFill="1" applyBorder="1" applyAlignment="1" applyProtection="1">
      <alignment vertical="center" shrinkToFit="1"/>
      <protection locked="0"/>
    </xf>
    <xf numFmtId="20" fontId="71" fillId="0" borderId="12" xfId="0" applyNumberFormat="1" applyFont="1" applyFill="1" applyBorder="1" applyAlignment="1" applyProtection="1">
      <alignment vertical="center" shrinkToFit="1"/>
      <protection locked="0"/>
    </xf>
    <xf numFmtId="20" fontId="71" fillId="0" borderId="60" xfId="0" applyNumberFormat="1" applyFont="1" applyFill="1" applyBorder="1" applyAlignment="1" applyProtection="1">
      <alignment vertical="center" shrinkToFit="1"/>
      <protection locked="0"/>
    </xf>
    <xf numFmtId="20" fontId="71" fillId="0" borderId="4" xfId="0" applyNumberFormat="1" applyFont="1" applyFill="1" applyBorder="1" applyAlignment="1" applyProtection="1">
      <alignment vertical="center" shrinkToFit="1"/>
      <protection locked="0"/>
    </xf>
    <xf numFmtId="0" fontId="24" fillId="0" borderId="89" xfId="0" applyFont="1" applyFill="1" applyBorder="1" applyAlignment="1">
      <alignment vertical="center"/>
    </xf>
    <xf numFmtId="0" fontId="13" fillId="0" borderId="57" xfId="0" applyFont="1" applyBorder="1" applyAlignment="1">
      <alignment vertical="center"/>
    </xf>
    <xf numFmtId="0" fontId="36" fillId="0" borderId="36" xfId="0" applyFont="1" applyFill="1" applyBorder="1" applyAlignment="1">
      <alignment horizontal="center" vertical="center" textRotation="255"/>
    </xf>
    <xf numFmtId="0" fontId="36" fillId="0" borderId="35" xfId="0" applyFont="1" applyFill="1" applyBorder="1" applyAlignment="1">
      <alignment horizontal="center" vertical="center" textRotation="255"/>
    </xf>
    <xf numFmtId="49" fontId="36" fillId="0" borderId="45" xfId="0" applyNumberFormat="1" applyFont="1" applyFill="1" applyBorder="1" applyAlignment="1">
      <alignment horizontal="center" vertical="center" textRotation="255"/>
    </xf>
    <xf numFmtId="49" fontId="36" fillId="0" borderId="35" xfId="0" applyNumberFormat="1" applyFont="1" applyFill="1" applyBorder="1" applyAlignment="1">
      <alignment horizontal="center" vertical="center" textRotation="255"/>
    </xf>
    <xf numFmtId="0" fontId="55" fillId="0" borderId="0" xfId="0" applyFont="1" applyFill="1" applyAlignment="1">
      <alignment horizontal="distributed" vertical="center"/>
    </xf>
    <xf numFmtId="38" fontId="7" fillId="0" borderId="2" xfId="3" applyFont="1" applyFill="1" applyBorder="1" applyAlignment="1">
      <alignment horizontal="center" vertical="center"/>
    </xf>
    <xf numFmtId="0" fontId="7" fillId="0" borderId="2" xfId="0" applyFont="1" applyFill="1" applyBorder="1" applyAlignment="1">
      <alignment horizontal="center" vertical="center"/>
    </xf>
    <xf numFmtId="38" fontId="9" fillId="0" borderId="2" xfId="0" applyNumberFormat="1" applyFont="1" applyFill="1" applyBorder="1" applyAlignment="1">
      <alignment vertical="center" shrinkToFit="1"/>
    </xf>
    <xf numFmtId="0" fontId="9" fillId="0" borderId="3" xfId="0" applyFont="1" applyFill="1" applyBorder="1" applyAlignment="1">
      <alignment vertical="center" shrinkToFit="1"/>
    </xf>
    <xf numFmtId="0" fontId="20" fillId="0" borderId="36" xfId="0" applyFont="1" applyFill="1" applyBorder="1" applyAlignment="1">
      <alignment horizontal="center" vertical="center" textRotation="255"/>
    </xf>
    <xf numFmtId="0" fontId="20" fillId="0" borderId="35" xfId="0" applyFont="1" applyFill="1" applyBorder="1" applyAlignment="1">
      <alignment horizontal="center" vertical="center" textRotation="255"/>
    </xf>
    <xf numFmtId="0" fontId="20" fillId="0" borderId="12" xfId="0" applyFont="1" applyFill="1" applyBorder="1" applyAlignment="1">
      <alignment horizontal="center" vertical="center" textRotation="255"/>
    </xf>
    <xf numFmtId="49" fontId="20" fillId="0" borderId="36" xfId="0" applyNumberFormat="1" applyFont="1" applyFill="1" applyBorder="1" applyAlignment="1">
      <alignment horizontal="center" vertical="center" textRotation="255"/>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24" fillId="0" borderId="50" xfId="0" applyFont="1" applyFill="1" applyBorder="1" applyAlignment="1" applyProtection="1">
      <alignment horizontal="left" vertical="center"/>
      <protection locked="0"/>
    </xf>
    <xf numFmtId="0" fontId="24" fillId="0" borderId="23" xfId="0" applyFont="1" applyFill="1" applyBorder="1" applyAlignment="1" applyProtection="1">
      <alignment horizontal="left" vertical="center"/>
      <protection locked="0"/>
    </xf>
    <xf numFmtId="0" fontId="24" fillId="0" borderId="86" xfId="0" applyFont="1" applyFill="1" applyBorder="1" applyAlignment="1" applyProtection="1">
      <alignment horizontal="left" vertical="center"/>
      <protection locked="0"/>
    </xf>
    <xf numFmtId="0" fontId="24" fillId="0" borderId="1" xfId="0" applyFont="1" applyFill="1" applyBorder="1" applyAlignment="1">
      <alignment vertical="center"/>
    </xf>
    <xf numFmtId="0" fontId="0" fillId="0" borderId="38" xfId="0" applyFont="1" applyFill="1" applyBorder="1" applyAlignment="1">
      <alignment vertical="center" shrinkToFit="1"/>
    </xf>
    <xf numFmtId="49" fontId="71" fillId="0" borderId="90"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vertical="center" shrinkToFit="1"/>
      <protection locked="0"/>
    </xf>
    <xf numFmtId="0" fontId="24" fillId="0" borderId="66" xfId="0" applyFont="1" applyFill="1" applyBorder="1" applyAlignment="1">
      <alignment vertical="center"/>
    </xf>
    <xf numFmtId="0" fontId="24" fillId="0" borderId="100" xfId="0" applyFont="1" applyFill="1" applyBorder="1" applyAlignment="1">
      <alignment vertical="center"/>
    </xf>
    <xf numFmtId="0" fontId="61" fillId="0" borderId="100" xfId="0" applyFont="1" applyFill="1" applyBorder="1" applyAlignment="1" applyProtection="1">
      <alignment vertical="center" shrinkToFit="1"/>
      <protection locked="0"/>
    </xf>
    <xf numFmtId="0" fontId="0" fillId="0" borderId="100" xfId="0" applyFont="1" applyFill="1" applyBorder="1" applyAlignment="1">
      <alignment vertical="center"/>
    </xf>
    <xf numFmtId="0" fontId="0" fillId="0" borderId="54" xfId="0" applyFont="1" applyFill="1" applyBorder="1" applyAlignment="1">
      <alignment vertical="center"/>
    </xf>
    <xf numFmtId="0" fontId="24" fillId="0" borderId="33" xfId="0" applyFont="1" applyFill="1" applyBorder="1" applyAlignment="1">
      <alignment vertical="center" shrinkToFit="1"/>
    </xf>
    <xf numFmtId="0" fontId="0" fillId="0" borderId="11" xfId="0" applyFont="1" applyFill="1" applyBorder="1" applyAlignment="1">
      <alignment vertical="center" shrinkToFit="1"/>
    </xf>
    <xf numFmtId="186" fontId="24" fillId="0" borderId="0" xfId="0" applyNumberFormat="1" applyFont="1" applyFill="1" applyAlignment="1">
      <alignment horizontal="center" vertical="center" shrinkToFit="1"/>
    </xf>
    <xf numFmtId="186" fontId="24" fillId="0" borderId="87" xfId="0" applyNumberFormat="1" applyFont="1" applyFill="1" applyBorder="1" applyAlignment="1">
      <alignment horizontal="center" vertical="center" shrinkToFit="1"/>
    </xf>
    <xf numFmtId="180" fontId="77" fillId="0" borderId="105" xfId="0" applyNumberFormat="1" applyFont="1" applyFill="1" applyBorder="1" applyAlignment="1">
      <alignment horizontal="center" vertical="center" shrinkToFit="1"/>
    </xf>
    <xf numFmtId="0" fontId="44" fillId="0" borderId="106" xfId="0" applyFont="1" applyFill="1" applyBorder="1" applyAlignment="1">
      <alignment horizontal="center" vertical="center" shrinkToFit="1"/>
    </xf>
    <xf numFmtId="0" fontId="44" fillId="0" borderId="107" xfId="0" applyFont="1" applyFill="1" applyBorder="1" applyAlignment="1">
      <alignment horizontal="center" vertical="center" shrinkToFit="1"/>
    </xf>
    <xf numFmtId="0" fontId="44" fillId="0" borderId="108" xfId="0" applyFont="1" applyFill="1" applyBorder="1" applyAlignment="1">
      <alignment horizontal="center" vertical="center" shrinkToFit="1"/>
    </xf>
    <xf numFmtId="0" fontId="24" fillId="0" borderId="50" xfId="0" applyFont="1" applyFill="1" applyBorder="1" applyAlignment="1">
      <alignment vertical="center"/>
    </xf>
    <xf numFmtId="0" fontId="24" fillId="0" borderId="23" xfId="0" applyFont="1" applyFill="1" applyBorder="1" applyAlignment="1">
      <alignment vertical="center"/>
    </xf>
    <xf numFmtId="0" fontId="24" fillId="0" borderId="45" xfId="0" applyFont="1" applyFill="1" applyBorder="1" applyAlignment="1">
      <alignment vertical="center" shrinkToFit="1"/>
    </xf>
    <xf numFmtId="0" fontId="0" fillId="0" borderId="50" xfId="0" applyFont="1" applyFill="1" applyBorder="1" applyAlignment="1">
      <alignment vertical="center" shrinkToFit="1"/>
    </xf>
    <xf numFmtId="0" fontId="24" fillId="0" borderId="109" xfId="0" applyFont="1" applyFill="1" applyBorder="1" applyAlignment="1">
      <alignment vertical="center" shrinkToFit="1"/>
    </xf>
    <xf numFmtId="0" fontId="0" fillId="0" borderId="110" xfId="0" applyFont="1" applyFill="1" applyBorder="1" applyAlignment="1">
      <alignment vertical="center" shrinkToFit="1"/>
    </xf>
    <xf numFmtId="183" fontId="58" fillId="0" borderId="11" xfId="0" applyNumberFormat="1" applyFont="1" applyFill="1" applyBorder="1" applyAlignment="1">
      <alignment vertical="center"/>
    </xf>
    <xf numFmtId="183" fontId="58" fillId="0" borderId="38" xfId="0" applyNumberFormat="1" applyFont="1" applyFill="1" applyBorder="1" applyAlignment="1">
      <alignment vertical="center"/>
    </xf>
    <xf numFmtId="180" fontId="77" fillId="0" borderId="96" xfId="0" applyNumberFormat="1" applyFont="1" applyFill="1" applyBorder="1" applyAlignment="1">
      <alignment horizontal="center" vertical="center" shrinkToFit="1"/>
    </xf>
    <xf numFmtId="0" fontId="44" fillId="0" borderId="37" xfId="0" applyFont="1" applyFill="1" applyBorder="1" applyAlignment="1">
      <alignment horizontal="center" vertical="center" shrinkToFit="1"/>
    </xf>
    <xf numFmtId="0" fontId="44" fillId="0" borderId="95" xfId="0" applyFont="1" applyFill="1" applyBorder="1" applyAlignment="1">
      <alignment horizontal="center" vertical="center" shrinkToFit="1"/>
    </xf>
    <xf numFmtId="0" fontId="46" fillId="0" borderId="0" xfId="0" applyFont="1" applyFill="1" applyAlignment="1">
      <alignment horizontal="center" vertical="center"/>
    </xf>
    <xf numFmtId="0" fontId="45" fillId="0" borderId="0" xfId="0" applyFont="1" applyFill="1" applyAlignment="1">
      <alignment horizontal="center" vertical="center"/>
    </xf>
    <xf numFmtId="0" fontId="24" fillId="0" borderId="63" xfId="0" applyFont="1" applyFill="1" applyBorder="1" applyAlignment="1">
      <alignment vertical="center" shrinkToFit="1"/>
    </xf>
    <xf numFmtId="0" fontId="0" fillId="0" borderId="100" xfId="0" applyFont="1" applyFill="1" applyBorder="1" applyAlignment="1">
      <alignment vertical="center" shrinkToFit="1"/>
    </xf>
    <xf numFmtId="179" fontId="58" fillId="0" borderId="100" xfId="0" applyNumberFormat="1" applyFont="1" applyFill="1" applyBorder="1" applyAlignment="1">
      <alignment vertical="center" shrinkToFit="1"/>
    </xf>
    <xf numFmtId="0" fontId="58" fillId="0" borderId="99" xfId="0" applyFont="1" applyFill="1" applyBorder="1" applyAlignment="1">
      <alignment vertical="center" shrinkToFit="1"/>
    </xf>
    <xf numFmtId="178" fontId="58" fillId="0" borderId="5" xfId="0" applyNumberFormat="1" applyFont="1" applyFill="1" applyBorder="1" applyAlignment="1">
      <alignment vertical="center"/>
    </xf>
    <xf numFmtId="178" fontId="58" fillId="0" borderId="90" xfId="0" applyNumberFormat="1" applyFont="1" applyFill="1" applyBorder="1" applyAlignment="1">
      <alignment vertical="center"/>
    </xf>
    <xf numFmtId="0" fontId="24" fillId="0" borderId="14" xfId="0" applyFont="1" applyFill="1" applyBorder="1" applyAlignment="1">
      <alignment vertical="center" shrinkToFit="1"/>
    </xf>
    <xf numFmtId="0" fontId="2" fillId="0" borderId="5" xfId="0" applyFont="1" applyFill="1" applyBorder="1" applyAlignment="1">
      <alignment vertical="center" shrinkToFit="1"/>
    </xf>
    <xf numFmtId="0" fontId="26" fillId="0" borderId="23" xfId="0" applyFont="1" applyFill="1" applyBorder="1" applyAlignment="1">
      <alignment horizontal="center" vertical="center" shrinkToFit="1"/>
    </xf>
    <xf numFmtId="0" fontId="26" fillId="0" borderId="53" xfId="0" applyFont="1" applyFill="1" applyBorder="1" applyAlignment="1">
      <alignment horizontal="center" vertical="center" shrinkToFit="1"/>
    </xf>
    <xf numFmtId="177" fontId="71" fillId="0" borderId="16" xfId="0" applyNumberFormat="1" applyFont="1" applyBorder="1" applyAlignment="1">
      <alignment horizontal="center" vertical="center"/>
    </xf>
    <xf numFmtId="177" fontId="71" fillId="0" borderId="87" xfId="0" applyNumberFormat="1" applyFont="1" applyBorder="1" applyAlignment="1">
      <alignment horizontal="center" vertical="center"/>
    </xf>
    <xf numFmtId="177" fontId="71" fillId="0" borderId="25" xfId="0" applyNumberFormat="1" applyFont="1" applyBorder="1" applyAlignment="1">
      <alignment horizontal="center" vertical="center"/>
    </xf>
    <xf numFmtId="177" fontId="71" fillId="0" borderId="88" xfId="0" applyNumberFormat="1" applyFont="1" applyBorder="1" applyAlignment="1">
      <alignment horizontal="center" vertical="center"/>
    </xf>
    <xf numFmtId="0" fontId="75" fillId="0" borderId="23" xfId="0" applyFont="1" applyBorder="1" applyAlignment="1">
      <alignment horizontal="left" vertical="center"/>
    </xf>
    <xf numFmtId="0" fontId="75" fillId="0" borderId="86" xfId="0" applyFont="1" applyBorder="1" applyAlignment="1">
      <alignment horizontal="left" vertical="center"/>
    </xf>
    <xf numFmtId="0" fontId="71" fillId="0" borderId="16" xfId="0" applyFont="1" applyBorder="1" applyAlignment="1">
      <alignment horizontal="left" vertical="center"/>
    </xf>
    <xf numFmtId="0" fontId="71" fillId="0" borderId="0" xfId="0" applyFont="1" applyAlignment="1">
      <alignment horizontal="left" vertical="center"/>
    </xf>
    <xf numFmtId="0" fontId="71" fillId="0" borderId="87" xfId="0" applyFont="1" applyBorder="1" applyAlignment="1">
      <alignment horizontal="left" vertical="center"/>
    </xf>
    <xf numFmtId="0" fontId="71" fillId="0" borderId="25" xfId="0" applyFont="1" applyBorder="1" applyAlignment="1">
      <alignment horizontal="left" vertical="center"/>
    </xf>
    <xf numFmtId="0" fontId="71" fillId="0" borderId="58" xfId="0" applyFont="1" applyBorder="1" applyAlignment="1">
      <alignment horizontal="left" vertical="center"/>
    </xf>
    <xf numFmtId="0" fontId="71" fillId="0" borderId="88" xfId="0" applyFont="1" applyBorder="1" applyAlignment="1">
      <alignment horizontal="left" vertical="center"/>
    </xf>
    <xf numFmtId="0" fontId="61" fillId="0" borderId="100" xfId="0" applyFont="1" applyBorder="1" applyAlignment="1">
      <alignment horizontal="left" vertical="center"/>
    </xf>
    <xf numFmtId="0" fontId="61" fillId="0" borderId="99" xfId="0" applyFont="1" applyBorder="1" applyAlignment="1">
      <alignment horizontal="left" vertical="center"/>
    </xf>
    <xf numFmtId="0" fontId="2" fillId="0" borderId="8" xfId="0" applyFont="1" applyBorder="1" applyAlignment="1">
      <alignment horizontal="center"/>
    </xf>
    <xf numFmtId="0" fontId="2" fillId="0" borderId="21" xfId="0" applyFont="1" applyBorder="1" applyAlignment="1">
      <alignment horizontal="center"/>
    </xf>
    <xf numFmtId="0" fontId="2" fillId="0" borderId="9" xfId="0" applyFont="1" applyBorder="1" applyAlignment="1">
      <alignment horizont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4" fillId="0" borderId="133" xfId="0" applyFont="1" applyBorder="1" applyAlignment="1">
      <alignment horizontal="center" vertical="center"/>
    </xf>
    <xf numFmtId="0" fontId="4" fillId="0" borderId="9" xfId="0" applyFont="1" applyBorder="1" applyAlignment="1">
      <alignment horizontal="center" vertical="center"/>
    </xf>
    <xf numFmtId="0" fontId="4" fillId="0" borderId="134" xfId="0" applyFont="1" applyBorder="1" applyAlignment="1">
      <alignment horizontal="center" vertical="center"/>
    </xf>
    <xf numFmtId="0" fontId="4" fillId="0" borderId="42" xfId="0" applyFont="1" applyBorder="1" applyAlignment="1">
      <alignment horizontal="center" vertical="center"/>
    </xf>
    <xf numFmtId="0" fontId="61" fillId="0" borderId="47" xfId="0" applyFont="1" applyBorder="1" applyAlignment="1">
      <alignment horizontal="left" vertical="center"/>
    </xf>
    <xf numFmtId="0" fontId="61" fillId="0" borderId="94" xfId="0" applyFont="1" applyBorder="1" applyAlignment="1">
      <alignment horizontal="left" vertical="center"/>
    </xf>
    <xf numFmtId="56" fontId="61" fillId="0" borderId="126" xfId="0" applyNumberFormat="1" applyFont="1" applyBorder="1" applyAlignment="1">
      <alignment horizontal="left" vertical="center"/>
    </xf>
    <xf numFmtId="0" fontId="61" fillId="0" borderId="126" xfId="0" applyFont="1" applyBorder="1" applyAlignment="1">
      <alignment horizontal="left" vertical="center"/>
    </xf>
    <xf numFmtId="0" fontId="61" fillId="0" borderId="127" xfId="0" applyFont="1" applyBorder="1" applyAlignment="1">
      <alignment horizontal="left" vertical="center"/>
    </xf>
    <xf numFmtId="9" fontId="71" fillId="0" borderId="25" xfId="0" applyNumberFormat="1" applyFont="1" applyBorder="1" applyAlignment="1">
      <alignment horizontal="center" vertical="center"/>
    </xf>
    <xf numFmtId="0" fontId="71" fillId="0" borderId="88" xfId="0" applyFont="1" applyBorder="1" applyAlignment="1">
      <alignment horizontal="center" vertical="center"/>
    </xf>
    <xf numFmtId="0" fontId="71" fillId="0" borderId="15" xfId="0" applyFont="1" applyBorder="1" applyAlignment="1">
      <alignment horizontal="center" vertical="center"/>
    </xf>
    <xf numFmtId="0" fontId="71" fillId="0" borderId="24" xfId="0" applyFont="1" applyBorder="1" applyAlignment="1">
      <alignment horizontal="center" vertical="center"/>
    </xf>
    <xf numFmtId="38" fontId="76" fillId="0" borderId="16" xfId="0" applyNumberFormat="1" applyFont="1" applyBorder="1" applyAlignment="1">
      <alignment horizontal="right" vertical="center"/>
    </xf>
    <xf numFmtId="0" fontId="76" fillId="0" borderId="87" xfId="0" applyFont="1" applyBorder="1" applyAlignment="1">
      <alignment horizontal="right" vertical="center"/>
    </xf>
    <xf numFmtId="0" fontId="76" fillId="0" borderId="25" xfId="0" applyFont="1" applyBorder="1" applyAlignment="1">
      <alignment horizontal="right" vertical="center"/>
    </xf>
    <xf numFmtId="0" fontId="76" fillId="0" borderId="88" xfId="0" applyFont="1" applyBorder="1" applyAlignment="1">
      <alignment horizontal="right" vertical="center"/>
    </xf>
    <xf numFmtId="38" fontId="2" fillId="0" borderId="5" xfId="2" applyFont="1" applyBorder="1" applyAlignment="1">
      <alignment horizontal="left" vertical="center" shrinkToFit="1"/>
    </xf>
    <xf numFmtId="38" fontId="7" fillId="0" borderId="6" xfId="2" applyFont="1" applyBorder="1" applyAlignment="1">
      <alignment horizontal="right" vertical="center" shrinkToFit="1"/>
    </xf>
    <xf numFmtId="38" fontId="7" fillId="0" borderId="90" xfId="2" applyFont="1" applyBorder="1" applyAlignment="1">
      <alignment horizontal="right" vertical="center" shrinkToFit="1"/>
    </xf>
    <xf numFmtId="38" fontId="70" fillId="0" borderId="5" xfId="2" applyFont="1" applyBorder="1" applyAlignment="1">
      <alignment horizontal="right" vertical="center" shrinkToFit="1"/>
    </xf>
    <xf numFmtId="38" fontId="7" fillId="4" borderId="76" xfId="4" applyFont="1" applyFill="1" applyBorder="1" applyAlignment="1">
      <alignment horizontal="right" vertical="center" shrinkToFit="1"/>
    </xf>
    <xf numFmtId="38" fontId="7" fillId="4" borderId="5" xfId="4" applyFont="1" applyFill="1" applyBorder="1" applyAlignment="1">
      <alignment horizontal="right" vertical="center" shrinkToFit="1"/>
    </xf>
    <xf numFmtId="38" fontId="70" fillId="4" borderId="6" xfId="4" applyFont="1" applyFill="1" applyBorder="1" applyAlignment="1">
      <alignment horizontal="right" vertical="center" shrinkToFit="1"/>
    </xf>
    <xf numFmtId="38" fontId="70" fillId="4" borderId="135" xfId="4" applyFont="1" applyFill="1" applyBorder="1" applyAlignment="1">
      <alignment horizontal="right" vertical="center" shrinkToFit="1"/>
    </xf>
    <xf numFmtId="38" fontId="7" fillId="4" borderId="136" xfId="4" applyFont="1" applyFill="1" applyBorder="1" applyAlignment="1">
      <alignment horizontal="right" vertical="center" shrinkToFit="1"/>
    </xf>
    <xf numFmtId="38" fontId="7" fillId="4" borderId="99" xfId="4" applyFont="1" applyFill="1" applyBorder="1" applyAlignment="1">
      <alignment horizontal="right" vertical="center" shrinkToFit="1"/>
    </xf>
    <xf numFmtId="38" fontId="70" fillId="4" borderId="91" xfId="4" applyFont="1" applyFill="1" applyBorder="1" applyAlignment="1">
      <alignment horizontal="right" vertical="center" shrinkToFit="1"/>
    </xf>
    <xf numFmtId="38" fontId="70" fillId="4" borderId="40" xfId="4" applyFont="1" applyFill="1" applyBorder="1" applyAlignment="1">
      <alignment horizontal="right" vertical="center" shrinkToFi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38" fontId="70" fillId="4" borderId="60" xfId="4" applyFont="1" applyFill="1" applyBorder="1" applyAlignment="1">
      <alignment horizontal="right" vertical="center" shrinkToFit="1"/>
    </xf>
    <xf numFmtId="38" fontId="70" fillId="4" borderId="41" xfId="4" applyFont="1" applyFill="1" applyBorder="1" applyAlignment="1">
      <alignment horizontal="right" vertical="center" shrinkToFit="1"/>
    </xf>
    <xf numFmtId="38" fontId="2" fillId="0" borderId="3" xfId="2" applyFont="1" applyBorder="1" applyAlignment="1">
      <alignment horizontal="left" vertical="center" shrinkToFit="1"/>
    </xf>
    <xf numFmtId="38" fontId="7" fillId="0" borderId="1" xfId="2" applyFont="1" applyBorder="1" applyAlignment="1">
      <alignment horizontal="right" vertical="center" shrinkToFit="1"/>
    </xf>
    <xf numFmtId="38" fontId="7" fillId="0" borderId="59" xfId="2" applyFont="1" applyBorder="1" applyAlignment="1">
      <alignment horizontal="right" vertical="center" shrinkToFit="1"/>
    </xf>
    <xf numFmtId="38" fontId="70" fillId="0" borderId="3" xfId="2" applyFont="1" applyBorder="1" applyAlignment="1">
      <alignment horizontal="right" vertical="center" shrinkToFit="1"/>
    </xf>
    <xf numFmtId="38" fontId="7" fillId="4" borderId="69" xfId="4" applyFont="1" applyFill="1" applyBorder="1" applyAlignment="1">
      <alignment horizontal="right" vertical="center" shrinkToFit="1"/>
    </xf>
    <xf numFmtId="38" fontId="7" fillId="4" borderId="3" xfId="4" applyFont="1" applyFill="1" applyBorder="1" applyAlignment="1">
      <alignment horizontal="right" vertical="center" shrinkToFit="1"/>
    </xf>
    <xf numFmtId="38" fontId="70" fillId="4" borderId="1" xfId="4" applyFont="1" applyFill="1" applyBorder="1" applyAlignment="1">
      <alignment horizontal="right" vertical="center" shrinkToFit="1"/>
    </xf>
    <xf numFmtId="38" fontId="70" fillId="4" borderId="137" xfId="4" applyFont="1" applyFill="1" applyBorder="1" applyAlignment="1">
      <alignment horizontal="right" vertical="center" shrinkToFit="1"/>
    </xf>
    <xf numFmtId="38" fontId="7" fillId="4" borderId="59" xfId="4" applyFont="1" applyFill="1" applyBorder="1" applyAlignment="1">
      <alignment horizontal="right" vertical="center" shrinkToFit="1"/>
    </xf>
    <xf numFmtId="38" fontId="2" fillId="0" borderId="11" xfId="2" applyFont="1" applyBorder="1" applyAlignment="1">
      <alignment horizontal="left" vertical="center" shrinkToFit="1"/>
    </xf>
    <xf numFmtId="38" fontId="107" fillId="0" borderId="7" xfId="2" applyFont="1" applyBorder="1" applyAlignment="1">
      <alignment horizontal="right" vertical="center" shrinkToFit="1"/>
    </xf>
    <xf numFmtId="38" fontId="107" fillId="0" borderId="65" xfId="2" applyFont="1" applyBorder="1" applyAlignment="1">
      <alignment horizontal="right" vertical="center" shrinkToFit="1"/>
    </xf>
    <xf numFmtId="38" fontId="70" fillId="0" borderId="11" xfId="2" applyFont="1" applyBorder="1" applyAlignment="1">
      <alignment horizontal="right" vertical="center" shrinkToFit="1"/>
    </xf>
    <xf numFmtId="38" fontId="70" fillId="0" borderId="138" xfId="2" applyFont="1" applyBorder="1" applyAlignment="1">
      <alignment horizontal="right" vertical="center" shrinkToFit="1"/>
    </xf>
    <xf numFmtId="38" fontId="7" fillId="4" borderId="72" xfId="4" applyFont="1" applyFill="1" applyBorder="1" applyAlignment="1">
      <alignment horizontal="right" vertical="center" shrinkToFit="1"/>
    </xf>
    <xf numFmtId="38" fontId="7" fillId="4" borderId="11" xfId="4" applyFont="1" applyFill="1" applyBorder="1" applyAlignment="1">
      <alignment horizontal="right" vertical="center" shrinkToFit="1"/>
    </xf>
    <xf numFmtId="38" fontId="70" fillId="4" borderId="7" xfId="4" applyFont="1" applyFill="1" applyBorder="1" applyAlignment="1">
      <alignment horizontal="right" vertical="center" shrinkToFit="1"/>
    </xf>
    <xf numFmtId="38" fontId="70" fillId="4" borderId="138" xfId="4" applyFont="1" applyFill="1" applyBorder="1" applyAlignment="1">
      <alignment horizontal="right" vertical="center" shrinkToFit="1"/>
    </xf>
    <xf numFmtId="38" fontId="107" fillId="4" borderId="72" xfId="4" applyFont="1" applyFill="1" applyBorder="1" applyAlignment="1">
      <alignment horizontal="right" vertical="center" shrinkToFit="1"/>
    </xf>
    <xf numFmtId="38" fontId="107" fillId="4" borderId="65" xfId="4" applyFont="1" applyFill="1" applyBorder="1" applyAlignment="1">
      <alignment horizontal="right" vertical="center" shrinkToFit="1"/>
    </xf>
    <xf numFmtId="38" fontId="70" fillId="4" borderId="64" xfId="4" applyFont="1" applyFill="1" applyBorder="1" applyAlignment="1">
      <alignment horizontal="right" vertical="center" shrinkToFit="1"/>
    </xf>
    <xf numFmtId="38" fontId="70" fillId="4" borderId="139" xfId="4" applyFont="1" applyFill="1" applyBorder="1" applyAlignment="1">
      <alignment horizontal="right" vertical="center" shrinkToFit="1"/>
    </xf>
    <xf numFmtId="38" fontId="70" fillId="4" borderId="46" xfId="4" applyFont="1" applyFill="1" applyBorder="1" applyAlignment="1">
      <alignment horizontal="right" vertical="center" shrinkToFit="1"/>
    </xf>
    <xf numFmtId="38" fontId="70" fillId="4" borderId="94" xfId="4" applyFont="1" applyFill="1" applyBorder="1" applyAlignment="1">
      <alignment horizontal="right" vertical="center" shrinkToFit="1"/>
    </xf>
    <xf numFmtId="0" fontId="2" fillId="0" borderId="8" xfId="0" applyFont="1" applyBorder="1" applyAlignment="1">
      <alignment horizontal="left" vertical="center"/>
    </xf>
    <xf numFmtId="0" fontId="2" fillId="0" borderId="21" xfId="0" applyFont="1" applyBorder="1" applyAlignment="1">
      <alignment horizontal="left" vertical="center"/>
    </xf>
    <xf numFmtId="38" fontId="7" fillId="0" borderId="8" xfId="2" applyFont="1" applyBorder="1" applyAlignment="1">
      <alignment horizontal="right" vertical="center" shrinkToFit="1"/>
    </xf>
    <xf numFmtId="38" fontId="7" fillId="0" borderId="9" xfId="2" applyFont="1" applyBorder="1" applyAlignment="1">
      <alignment horizontal="right" vertical="center" shrinkToFit="1"/>
    </xf>
    <xf numFmtId="38" fontId="70" fillId="0" borderId="8" xfId="2" applyFont="1" applyBorder="1" applyAlignment="1">
      <alignment horizontal="right" vertical="center" shrinkToFit="1"/>
    </xf>
    <xf numFmtId="38" fontId="70" fillId="0" borderId="128" xfId="2" applyFont="1" applyBorder="1" applyAlignment="1">
      <alignment horizontal="right" vertical="center" shrinkToFit="1"/>
    </xf>
    <xf numFmtId="38" fontId="7" fillId="0" borderId="142" xfId="2" applyFont="1" applyBorder="1" applyAlignment="1">
      <alignment horizontal="right" vertical="center" shrinkToFit="1"/>
    </xf>
    <xf numFmtId="38" fontId="7" fillId="0" borderId="143" xfId="2" applyFont="1" applyBorder="1" applyAlignment="1">
      <alignment horizontal="right" vertical="center" shrinkToFit="1"/>
    </xf>
    <xf numFmtId="38" fontId="70" fillId="0" borderId="144" xfId="2" applyFont="1" applyBorder="1" applyAlignment="1">
      <alignment horizontal="right" vertical="center" shrinkToFit="1"/>
    </xf>
    <xf numFmtId="38" fontId="70" fillId="0" borderId="145" xfId="2" applyFont="1" applyBorder="1" applyAlignment="1">
      <alignment horizontal="right" vertical="center" shrinkToFit="1"/>
    </xf>
    <xf numFmtId="38" fontId="70" fillId="0" borderId="9" xfId="2" applyFont="1" applyBorder="1" applyAlignment="1">
      <alignment horizontal="right" vertical="center" shrinkToFit="1"/>
    </xf>
    <xf numFmtId="38" fontId="2" fillId="0" borderId="46" xfId="2" applyFont="1" applyBorder="1" applyAlignment="1">
      <alignment horizontal="left" vertical="center" shrinkToFit="1"/>
    </xf>
    <xf numFmtId="38" fontId="2" fillId="0" borderId="47" xfId="2" applyFont="1" applyBorder="1" applyAlignment="1">
      <alignment horizontal="left" vertical="center" shrinkToFit="1"/>
    </xf>
    <xf numFmtId="38" fontId="7" fillId="0" borderId="46" xfId="2" applyFont="1" applyBorder="1" applyAlignment="1">
      <alignment horizontal="right" vertical="center" shrinkToFit="1"/>
    </xf>
    <xf numFmtId="38" fontId="7" fillId="0" borderId="94" xfId="2" applyFont="1" applyBorder="1" applyAlignment="1">
      <alignment horizontal="right" vertical="center" shrinkToFit="1"/>
    </xf>
    <xf numFmtId="38" fontId="70" fillId="0" borderId="46" xfId="2" applyFont="1" applyBorder="1" applyAlignment="1">
      <alignment horizontal="right" vertical="center" shrinkToFit="1"/>
    </xf>
    <xf numFmtId="38" fontId="70" fillId="0" borderId="140" xfId="2" applyFont="1" applyBorder="1" applyAlignment="1">
      <alignment horizontal="right" vertical="center" shrinkToFit="1"/>
    </xf>
    <xf numFmtId="38" fontId="7" fillId="4" borderId="141" xfId="4" applyFont="1" applyFill="1" applyBorder="1" applyAlignment="1">
      <alignment horizontal="right" vertical="center" shrinkToFit="1"/>
    </xf>
    <xf numFmtId="38" fontId="7" fillId="4" borderId="94" xfId="4" applyFont="1" applyFill="1" applyBorder="1" applyAlignment="1">
      <alignment horizontal="right" vertical="center" shrinkToFit="1"/>
    </xf>
    <xf numFmtId="38" fontId="70" fillId="4" borderId="140" xfId="4" applyFont="1" applyFill="1" applyBorder="1" applyAlignment="1">
      <alignment horizontal="right" vertical="center" shrinkToFit="1"/>
    </xf>
    <xf numFmtId="38" fontId="112" fillId="0" borderId="3" xfId="3" applyFont="1" applyFill="1" applyBorder="1" applyAlignment="1" applyProtection="1">
      <alignment vertical="center"/>
      <protection locked="0"/>
    </xf>
    <xf numFmtId="38" fontId="112" fillId="0" borderId="5" xfId="3" applyFont="1" applyFill="1" applyBorder="1" applyAlignment="1" applyProtection="1">
      <alignment vertical="center"/>
      <protection locked="0"/>
    </xf>
    <xf numFmtId="38" fontId="112" fillId="0" borderId="0" xfId="3" applyFont="1" applyFill="1" applyBorder="1" applyAlignment="1">
      <alignment vertical="center"/>
    </xf>
    <xf numFmtId="38" fontId="112" fillId="4" borderId="3" xfId="3" applyFont="1" applyFill="1" applyBorder="1" applyAlignment="1" applyProtection="1">
      <alignment vertical="center"/>
      <protection locked="0"/>
    </xf>
    <xf numFmtId="38" fontId="112" fillId="4" borderId="5" xfId="3" applyFont="1" applyFill="1" applyBorder="1" applyAlignment="1" applyProtection="1">
      <alignment vertical="center"/>
      <protection locked="0"/>
    </xf>
    <xf numFmtId="0" fontId="112" fillId="4" borderId="0" xfId="0" applyFont="1" applyFill="1" applyBorder="1" applyAlignment="1" applyProtection="1">
      <alignment vertical="center"/>
      <protection locked="0"/>
    </xf>
    <xf numFmtId="38" fontId="113" fillId="4" borderId="3" xfId="3" applyFont="1" applyFill="1" applyBorder="1" applyAlignment="1" applyProtection="1">
      <alignment vertical="center"/>
      <protection locked="0"/>
    </xf>
    <xf numFmtId="38" fontId="112" fillId="0" borderId="3" xfId="2" applyFont="1" applyFill="1" applyBorder="1" applyAlignment="1" applyProtection="1">
      <alignment vertical="center"/>
      <protection locked="0"/>
    </xf>
    <xf numFmtId="38" fontId="112" fillId="0" borderId="5" xfId="2" applyFont="1" applyFill="1" applyBorder="1" applyAlignment="1" applyProtection="1">
      <alignment vertical="center"/>
      <protection locked="0"/>
    </xf>
    <xf numFmtId="38" fontId="112" fillId="0" borderId="3" xfId="2" applyFont="1" applyFill="1" applyBorder="1" applyAlignment="1" applyProtection="1">
      <alignment horizontal="centerContinuous" vertical="center" shrinkToFit="1"/>
      <protection locked="0"/>
    </xf>
    <xf numFmtId="38" fontId="114" fillId="0" borderId="5" xfId="2" applyFont="1" applyFill="1" applyBorder="1" applyAlignment="1" applyProtection="1">
      <alignment vertical="center"/>
      <protection locked="0"/>
    </xf>
    <xf numFmtId="38" fontId="112" fillId="0" borderId="11" xfId="2" applyFont="1" applyFill="1" applyBorder="1" applyAlignment="1" applyProtection="1">
      <alignment vertical="center"/>
      <protection locked="0"/>
    </xf>
    <xf numFmtId="38" fontId="40" fillId="0" borderId="150" xfId="2" applyFont="1" applyFill="1" applyBorder="1" applyAlignment="1" applyProtection="1">
      <alignment vertical="center" shrinkToFit="1"/>
      <protection locked="0"/>
    </xf>
    <xf numFmtId="38" fontId="0" fillId="0" borderId="152" xfId="2" applyFont="1" applyFill="1" applyBorder="1" applyAlignment="1" applyProtection="1">
      <alignment vertical="center"/>
      <protection locked="0"/>
    </xf>
    <xf numFmtId="38" fontId="90" fillId="0" borderId="153" xfId="2" applyFont="1" applyFill="1" applyBorder="1" applyAlignment="1" applyProtection="1">
      <alignment vertical="center"/>
      <protection locked="0"/>
    </xf>
    <xf numFmtId="38" fontId="7" fillId="0" borderId="152" xfId="2" applyFont="1" applyFill="1" applyBorder="1" applyAlignment="1" applyProtection="1">
      <alignment vertical="center"/>
      <protection locked="0"/>
    </xf>
    <xf numFmtId="0" fontId="55" fillId="0" borderId="151" xfId="0" applyFont="1" applyFill="1" applyBorder="1" applyAlignment="1" applyProtection="1">
      <alignment vertical="center"/>
      <protection locked="0"/>
    </xf>
    <xf numFmtId="0" fontId="115" fillId="0" borderId="5" xfId="0" applyFont="1" applyFill="1" applyBorder="1" applyAlignment="1" applyProtection="1">
      <alignment horizontal="center" vertical="center"/>
      <protection locked="0"/>
    </xf>
    <xf numFmtId="38" fontId="112" fillId="0" borderId="59" xfId="3" applyFont="1" applyFill="1" applyBorder="1" applyAlignment="1" applyProtection="1">
      <alignment vertical="center"/>
      <protection locked="0"/>
    </xf>
    <xf numFmtId="38" fontId="112" fillId="0" borderId="0" xfId="3" applyFont="1" applyFill="1" applyAlignment="1" applyProtection="1">
      <alignment vertical="center"/>
      <protection locked="0"/>
    </xf>
    <xf numFmtId="38" fontId="114" fillId="0" borderId="3" xfId="3" applyFont="1" applyFill="1" applyBorder="1" applyAlignment="1" applyProtection="1">
      <alignment vertical="center"/>
      <protection locked="0"/>
    </xf>
    <xf numFmtId="38" fontId="116" fillId="0" borderId="3" xfId="2" applyFont="1" applyFill="1" applyBorder="1" applyAlignment="1" applyProtection="1">
      <alignment vertical="center" shrinkToFit="1"/>
      <protection locked="0"/>
    </xf>
    <xf numFmtId="38" fontId="117" fillId="0" borderId="19" xfId="2" applyFont="1" applyFill="1" applyBorder="1" applyAlignment="1" applyProtection="1">
      <alignment vertical="center"/>
      <protection locked="0"/>
    </xf>
    <xf numFmtId="38" fontId="116" fillId="0" borderId="5" xfId="2" applyFont="1" applyFill="1" applyBorder="1" applyAlignment="1" applyProtection="1">
      <alignment vertical="center" shrinkToFit="1"/>
      <protection locked="0"/>
    </xf>
    <xf numFmtId="38" fontId="116" fillId="0" borderId="26" xfId="2" applyFont="1" applyFill="1" applyBorder="1" applyAlignment="1" applyProtection="1">
      <alignment vertical="center" shrinkToFit="1"/>
      <protection locked="0"/>
    </xf>
    <xf numFmtId="38" fontId="116" fillId="0" borderId="65" xfId="2" applyFont="1" applyFill="1" applyBorder="1" applyAlignment="1" applyProtection="1">
      <alignment vertical="center" shrinkToFit="1"/>
      <protection locked="0"/>
    </xf>
    <xf numFmtId="38" fontId="116" fillId="0" borderId="87" xfId="2" applyFont="1" applyFill="1" applyBorder="1" applyAlignment="1" applyProtection="1">
      <alignment vertical="center" shrinkToFit="1"/>
      <protection locked="0"/>
    </xf>
    <xf numFmtId="38" fontId="116" fillId="0" borderId="90" xfId="2" applyFont="1" applyFill="1" applyBorder="1" applyAlignment="1" applyProtection="1">
      <alignment vertical="center" shrinkToFit="1"/>
      <protection locked="0"/>
    </xf>
    <xf numFmtId="38" fontId="116" fillId="0" borderId="11" xfId="2" applyFont="1" applyFill="1" applyBorder="1" applyAlignment="1" applyProtection="1">
      <alignment horizontal="right" vertical="center" shrinkToFit="1"/>
      <protection locked="0"/>
    </xf>
    <xf numFmtId="0" fontId="116" fillId="0" borderId="0" xfId="0" applyFont="1" applyFill="1" applyBorder="1" applyAlignment="1" applyProtection="1">
      <alignment vertical="center" shrinkToFit="1"/>
      <protection locked="0"/>
    </xf>
    <xf numFmtId="0" fontId="118" fillId="0" borderId="11" xfId="0" applyFont="1" applyFill="1" applyBorder="1" applyAlignment="1" applyProtection="1">
      <alignment vertical="center"/>
      <protection locked="0"/>
    </xf>
    <xf numFmtId="38" fontId="118" fillId="0" borderId="0" xfId="2" applyFont="1" applyFill="1" applyBorder="1" applyAlignment="1" applyProtection="1">
      <alignment vertical="center"/>
      <protection locked="0"/>
    </xf>
    <xf numFmtId="38" fontId="118" fillId="0" borderId="5" xfId="2" applyFont="1" applyFill="1" applyBorder="1" applyAlignment="1" applyProtection="1">
      <alignment vertical="center"/>
      <protection locked="0"/>
    </xf>
    <xf numFmtId="38" fontId="116" fillId="0" borderId="3" xfId="2" applyFont="1" applyFill="1" applyBorder="1" applyAlignment="1" applyProtection="1">
      <alignment vertical="center" shrinkToFit="1"/>
      <protection locked="0"/>
    </xf>
    <xf numFmtId="0" fontId="116" fillId="0" borderId="3" xfId="0" applyFont="1" applyFill="1" applyBorder="1" applyAlignment="1" applyProtection="1">
      <alignment vertical="center" shrinkToFit="1"/>
      <protection locked="0"/>
    </xf>
    <xf numFmtId="38" fontId="116" fillId="0" borderId="3" xfId="3" applyFont="1" applyFill="1" applyBorder="1" applyAlignment="1" applyProtection="1">
      <alignment vertical="center" shrinkToFit="1"/>
      <protection locked="0"/>
    </xf>
    <xf numFmtId="38" fontId="116" fillId="0" borderId="3" xfId="3" applyFont="1" applyFill="1" applyBorder="1" applyAlignment="1" applyProtection="1">
      <alignment horizontal="right" vertical="center" shrinkToFit="1"/>
      <protection locked="0"/>
    </xf>
    <xf numFmtId="0" fontId="116" fillId="0" borderId="3" xfId="0" applyFont="1" applyFill="1" applyBorder="1" applyAlignment="1" applyProtection="1">
      <alignment vertical="center" shrinkToFit="1"/>
      <protection locked="0"/>
    </xf>
    <xf numFmtId="38" fontId="116" fillId="0" borderId="26" xfId="3" applyFont="1" applyFill="1" applyBorder="1" applyAlignment="1" applyProtection="1">
      <alignment vertical="center" shrinkToFit="1"/>
      <protection locked="0"/>
    </xf>
    <xf numFmtId="38" fontId="116" fillId="0" borderId="3" xfId="3" applyFont="1" applyFill="1" applyBorder="1" applyAlignment="1" applyProtection="1">
      <alignment vertical="center"/>
      <protection locked="0"/>
    </xf>
    <xf numFmtId="38" fontId="116" fillId="0" borderId="0" xfId="3" applyFont="1" applyFill="1" applyBorder="1" applyAlignment="1" applyProtection="1">
      <alignment vertical="center"/>
      <protection locked="0"/>
    </xf>
    <xf numFmtId="38" fontId="116" fillId="0" borderId="5" xfId="3" applyFont="1" applyFill="1" applyBorder="1" applyAlignment="1" applyProtection="1">
      <alignment vertical="center"/>
      <protection locked="0"/>
    </xf>
    <xf numFmtId="38" fontId="116" fillId="0" borderId="3" xfId="3" applyFont="1" applyFill="1" applyBorder="1" applyAlignment="1" applyProtection="1">
      <alignment horizontal="right" vertical="center"/>
      <protection locked="0"/>
    </xf>
    <xf numFmtId="38" fontId="116" fillId="0" borderId="11" xfId="3" applyFont="1" applyFill="1" applyBorder="1" applyAlignment="1" applyProtection="1">
      <alignment horizontal="right" vertical="center"/>
      <protection locked="0"/>
    </xf>
    <xf numFmtId="38" fontId="116" fillId="0" borderId="26" xfId="3" applyFont="1" applyFill="1" applyBorder="1" applyAlignment="1" applyProtection="1">
      <alignment vertical="center"/>
      <protection locked="0"/>
    </xf>
    <xf numFmtId="38" fontId="116" fillId="0" borderId="65" xfId="3" applyFont="1" applyFill="1" applyBorder="1" applyAlignment="1" applyProtection="1">
      <alignment vertical="center"/>
      <protection locked="0"/>
    </xf>
    <xf numFmtId="38" fontId="116" fillId="0" borderId="87" xfId="3" applyFont="1" applyFill="1" applyBorder="1" applyAlignment="1" applyProtection="1">
      <alignment vertical="center"/>
      <protection locked="0"/>
    </xf>
    <xf numFmtId="38" fontId="116" fillId="0" borderId="90" xfId="3" applyFont="1" applyFill="1" applyBorder="1" applyAlignment="1" applyProtection="1">
      <alignment vertical="center"/>
      <protection locked="0"/>
    </xf>
    <xf numFmtId="38" fontId="116" fillId="0" borderId="5" xfId="0" applyNumberFormat="1" applyFont="1" applyFill="1" applyBorder="1" applyAlignment="1" applyProtection="1">
      <alignment vertical="center"/>
      <protection locked="0"/>
    </xf>
    <xf numFmtId="38" fontId="116" fillId="0" borderId="3" xfId="2" applyFont="1" applyFill="1" applyBorder="1" applyAlignment="1">
      <alignment vertical="center" shrinkToFit="1"/>
    </xf>
    <xf numFmtId="38" fontId="116" fillId="0" borderId="65" xfId="2" applyFont="1" applyFill="1" applyBorder="1" applyAlignment="1">
      <alignment vertical="center" shrinkToFit="1"/>
    </xf>
    <xf numFmtId="0" fontId="116" fillId="0" borderId="90" xfId="0" applyFont="1" applyBorder="1" applyAlignment="1">
      <alignment vertical="center"/>
    </xf>
    <xf numFmtId="38" fontId="116" fillId="0" borderId="65" xfId="3" applyFont="1" applyFill="1" applyBorder="1" applyAlignment="1">
      <alignment horizontal="center" vertical="center" shrinkToFit="1"/>
    </xf>
    <xf numFmtId="38" fontId="116" fillId="0" borderId="87" xfId="3" applyFont="1" applyFill="1" applyBorder="1" applyAlignment="1">
      <alignment horizontal="center" vertical="center" shrinkToFit="1"/>
    </xf>
    <xf numFmtId="38" fontId="116" fillId="0" borderId="102" xfId="3" applyFont="1" applyFill="1" applyBorder="1" applyAlignment="1">
      <alignment horizontal="center" vertical="center" shrinkToFit="1"/>
    </xf>
    <xf numFmtId="38" fontId="116" fillId="0" borderId="3" xfId="2" applyFont="1" applyFill="1" applyBorder="1" applyAlignment="1">
      <alignment vertical="center"/>
    </xf>
    <xf numFmtId="38" fontId="116" fillId="0" borderId="65" xfId="2" applyFont="1" applyFill="1" applyBorder="1" applyAlignment="1">
      <alignment vertical="center"/>
    </xf>
    <xf numFmtId="38" fontId="116" fillId="0" borderId="26" xfId="2" applyFont="1" applyFill="1" applyBorder="1" applyAlignment="1">
      <alignment vertical="center"/>
    </xf>
    <xf numFmtId="38" fontId="116" fillId="0" borderId="5" xfId="3" applyFont="1" applyFill="1" applyBorder="1" applyAlignment="1">
      <alignment vertical="center"/>
    </xf>
    <xf numFmtId="38" fontId="116" fillId="0" borderId="11" xfId="3" applyFont="1" applyFill="1" applyBorder="1" applyAlignment="1">
      <alignment vertical="center"/>
    </xf>
    <xf numFmtId="0" fontId="116" fillId="0" borderId="5" xfId="0" applyFont="1" applyBorder="1" applyAlignment="1">
      <alignment vertical="center"/>
    </xf>
    <xf numFmtId="38" fontId="116" fillId="0" borderId="3" xfId="3" applyFont="1" applyFill="1" applyBorder="1" applyAlignment="1">
      <alignment vertical="center"/>
    </xf>
    <xf numFmtId="0" fontId="116" fillId="0" borderId="5" xfId="0" applyFont="1" applyFill="1" applyBorder="1" applyAlignment="1">
      <alignment vertical="center"/>
    </xf>
    <xf numFmtId="38" fontId="116" fillId="0" borderId="11" xfId="3" applyFont="1" applyFill="1" applyBorder="1" applyAlignment="1">
      <alignment vertical="center"/>
    </xf>
    <xf numFmtId="38" fontId="116" fillId="0" borderId="65" xfId="3" applyFont="1" applyFill="1" applyBorder="1" applyAlignment="1">
      <alignment vertical="center"/>
    </xf>
    <xf numFmtId="38" fontId="116" fillId="0" borderId="90" xfId="3" applyFont="1" applyFill="1" applyBorder="1" applyAlignment="1">
      <alignment vertical="center"/>
    </xf>
    <xf numFmtId="38" fontId="116" fillId="0" borderId="3" xfId="3" applyFont="1" applyFill="1" applyBorder="1" applyAlignment="1">
      <alignment horizontal="centerContinuous" vertical="center"/>
    </xf>
    <xf numFmtId="38" fontId="116" fillId="0" borderId="26" xfId="3" applyFont="1" applyFill="1" applyBorder="1" applyAlignment="1">
      <alignment vertical="center"/>
    </xf>
    <xf numFmtId="38" fontId="116" fillId="0" borderId="27" xfId="2" applyFont="1" applyFill="1" applyBorder="1" applyAlignment="1">
      <alignment vertical="center"/>
    </xf>
    <xf numFmtId="38" fontId="1" fillId="0" borderId="65" xfId="2" applyFont="1" applyFill="1" applyBorder="1" applyAlignment="1">
      <alignment vertical="center"/>
    </xf>
    <xf numFmtId="38" fontId="1" fillId="0" borderId="87" xfId="2" applyFont="1" applyFill="1" applyBorder="1" applyAlignment="1">
      <alignment vertical="center"/>
    </xf>
    <xf numFmtId="38" fontId="1" fillId="0" borderId="90" xfId="2" applyFont="1" applyFill="1" applyBorder="1" applyAlignment="1">
      <alignment vertical="center"/>
    </xf>
    <xf numFmtId="38" fontId="112" fillId="0" borderId="3" xfId="2" applyFont="1" applyFill="1" applyBorder="1" applyAlignment="1">
      <alignment vertical="center"/>
    </xf>
    <xf numFmtId="38" fontId="119" fillId="0" borderId="0" xfId="2" applyFont="1" applyFill="1" applyBorder="1" applyAlignment="1" applyProtection="1">
      <alignment vertical="center"/>
    </xf>
    <xf numFmtId="38" fontId="114" fillId="0" borderId="3" xfId="2" applyFont="1" applyFill="1" applyBorder="1" applyAlignment="1">
      <alignment horizontal="left" vertical="center"/>
    </xf>
    <xf numFmtId="179" fontId="112" fillId="0" borderId="10" xfId="2" applyNumberFormat="1" applyFont="1" applyFill="1" applyBorder="1" applyAlignment="1">
      <alignment horizontal="center" vertical="center"/>
    </xf>
    <xf numFmtId="38" fontId="112" fillId="0" borderId="11" xfId="2" applyFont="1" applyFill="1" applyBorder="1" applyAlignment="1">
      <alignment vertical="center"/>
    </xf>
    <xf numFmtId="0" fontId="112" fillId="0" borderId="0" xfId="0" applyFont="1" applyFill="1" applyBorder="1" applyAlignment="1" applyProtection="1">
      <alignment vertical="center"/>
    </xf>
    <xf numFmtId="38" fontId="112" fillId="0" borderId="10" xfId="2" applyFont="1" applyFill="1" applyBorder="1" applyAlignment="1">
      <alignment horizontal="center" vertical="center"/>
    </xf>
    <xf numFmtId="38" fontId="112" fillId="0" borderId="3" xfId="2" applyFont="1" applyFill="1" applyBorder="1" applyAlignment="1">
      <alignment horizontal="right" vertical="center"/>
    </xf>
    <xf numFmtId="0" fontId="112" fillId="0" borderId="5" xfId="0" applyFont="1" applyFill="1" applyBorder="1" applyAlignment="1">
      <alignment vertical="center"/>
    </xf>
    <xf numFmtId="38" fontId="112" fillId="0" borderId="4" xfId="0" applyNumberFormat="1" applyFont="1" applyFill="1" applyBorder="1" applyAlignment="1">
      <alignment vertical="center"/>
    </xf>
    <xf numFmtId="0" fontId="112" fillId="0" borderId="2" xfId="0" applyFont="1" applyFill="1" applyBorder="1" applyAlignment="1">
      <alignment vertical="center"/>
    </xf>
    <xf numFmtId="38" fontId="112" fillId="0" borderId="3" xfId="3" applyFont="1" applyFill="1" applyBorder="1" applyAlignment="1" applyProtection="1">
      <alignment vertical="center"/>
    </xf>
    <xf numFmtId="38" fontId="112" fillId="0" borderId="5" xfId="3" applyFont="1" applyFill="1" applyBorder="1" applyAlignment="1">
      <alignment vertical="center"/>
    </xf>
    <xf numFmtId="38" fontId="119" fillId="0" borderId="0" xfId="3" applyFont="1" applyFill="1" applyBorder="1" applyAlignment="1" applyProtection="1">
      <alignment vertical="center"/>
    </xf>
    <xf numFmtId="38" fontId="114" fillId="0" borderId="3" xfId="3" applyFont="1" applyFill="1" applyBorder="1" applyAlignment="1" applyProtection="1">
      <alignment vertical="center"/>
    </xf>
    <xf numFmtId="38" fontId="112" fillId="4" borderId="3" xfId="3" applyFont="1" applyFill="1" applyBorder="1" applyAlignment="1" applyProtection="1">
      <alignment vertical="center"/>
    </xf>
    <xf numFmtId="38" fontId="112" fillId="4" borderId="5" xfId="3" applyFont="1" applyFill="1" applyBorder="1" applyAlignment="1">
      <alignment vertical="center"/>
    </xf>
    <xf numFmtId="38" fontId="112" fillId="4" borderId="5" xfId="3" applyFont="1" applyFill="1" applyBorder="1" applyAlignment="1" applyProtection="1">
      <alignment vertical="center"/>
    </xf>
    <xf numFmtId="38" fontId="113" fillId="4" borderId="3" xfId="3" applyFont="1" applyFill="1" applyBorder="1" applyAlignment="1" applyProtection="1">
      <alignment vertical="center"/>
    </xf>
    <xf numFmtId="38" fontId="112" fillId="0" borderId="5" xfId="3" applyFont="1" applyFill="1" applyBorder="1" applyAlignment="1" applyProtection="1">
      <alignment vertical="center"/>
    </xf>
    <xf numFmtId="0" fontId="115" fillId="0" borderId="2" xfId="0" applyFont="1" applyFill="1" applyBorder="1" applyAlignment="1">
      <alignment horizontal="center" vertical="center"/>
    </xf>
    <xf numFmtId="0" fontId="120" fillId="0" borderId="2" xfId="0" applyFont="1" applyFill="1" applyBorder="1" applyAlignment="1">
      <alignment horizontal="center" vertical="center"/>
    </xf>
    <xf numFmtId="0" fontId="115" fillId="0" borderId="0" xfId="0" applyFont="1" applyFill="1" applyBorder="1" applyAlignment="1" applyProtection="1">
      <alignment horizontal="center" vertical="center"/>
      <protection locked="0"/>
    </xf>
    <xf numFmtId="38" fontId="112" fillId="0" borderId="0" xfId="3" applyFont="1" applyFill="1" applyBorder="1" applyAlignment="1" applyProtection="1">
      <alignment vertical="center"/>
      <protection locked="0"/>
    </xf>
    <xf numFmtId="38" fontId="112" fillId="0" borderId="2" xfId="3" applyNumberFormat="1" applyFont="1" applyFill="1" applyBorder="1" applyAlignment="1">
      <alignment vertical="center" shrinkToFit="1"/>
    </xf>
    <xf numFmtId="0" fontId="112" fillId="0" borderId="3" xfId="0" applyFont="1" applyFill="1" applyBorder="1" applyAlignment="1">
      <alignment vertical="center" shrinkToFit="1"/>
    </xf>
    <xf numFmtId="0" fontId="121" fillId="0" borderId="0" xfId="0" applyFont="1" applyFill="1" applyBorder="1" applyAlignment="1" applyProtection="1">
      <alignment vertical="center"/>
    </xf>
    <xf numFmtId="38" fontId="121" fillId="0" borderId="0" xfId="3" applyFont="1" applyFill="1" applyBorder="1" applyAlignment="1" applyProtection="1">
      <alignment vertical="center"/>
    </xf>
    <xf numFmtId="38" fontId="112" fillId="0" borderId="3" xfId="3" applyFont="1" applyFill="1" applyBorder="1" applyAlignment="1">
      <alignment vertical="center"/>
    </xf>
    <xf numFmtId="0" fontId="112" fillId="0" borderId="59" xfId="0" applyFont="1" applyFill="1" applyBorder="1" applyAlignment="1">
      <alignment vertical="center" shrinkToFit="1"/>
    </xf>
    <xf numFmtId="38" fontId="112" fillId="0" borderId="115" xfId="3" applyFont="1" applyFill="1" applyBorder="1" applyAlignment="1">
      <alignment vertical="center"/>
    </xf>
  </cellXfs>
  <cellStyles count="5">
    <cellStyle name="パーセント 2" xfId="1" xr:uid="{00000000-0005-0000-0000-000000000000}"/>
    <cellStyle name="桁区切り" xfId="2" builtinId="6"/>
    <cellStyle name="桁区切り 2" xfId="3" xr:uid="{00000000-0005-0000-0000-000002000000}"/>
    <cellStyle name="桁区切り 2 2" xfId="4" xr:uid="{C93DA567-AF35-4F48-B9C9-9664C718AB60}"/>
    <cellStyle name="標準" xfId="0" builtinId="0"/>
  </cellStyles>
  <dxfs count="80">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0000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16</xdr:row>
      <xdr:rowOff>17318</xdr:rowOff>
    </xdr:from>
    <xdr:to>
      <xdr:col>10</xdr:col>
      <xdr:colOff>17318</xdr:colOff>
      <xdr:row>17</xdr:row>
      <xdr:rowOff>212822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66</xdr:col>
      <xdr:colOff>76200</xdr:colOff>
      <xdr:row>30</xdr:row>
      <xdr:rowOff>133350</xdr:rowOff>
    </xdr:from>
    <xdr:to>
      <xdr:col>83</xdr:col>
      <xdr:colOff>114300</xdr:colOff>
      <xdr:row>31</xdr:row>
      <xdr:rowOff>161925</xdr:rowOff>
    </xdr:to>
    <xdr:sp macro="" textlink="">
      <xdr:nvSpPr>
        <xdr:cNvPr id="2" name="Text Box 1">
          <a:extLst>
            <a:ext uri="{FF2B5EF4-FFF2-40B4-BE49-F238E27FC236}">
              <a16:creationId xmlns:a16="http://schemas.microsoft.com/office/drawing/2014/main" id="{5F149E88-B6AF-4637-86B7-4F31B802A4C5}"/>
            </a:ext>
          </a:extLst>
        </xdr:cNvPr>
        <xdr:cNvSpPr txBox="1">
          <a:spLocks noChangeArrowheads="1"/>
        </xdr:cNvSpPr>
      </xdr:nvSpPr>
      <xdr:spPr bwMode="auto">
        <a:xfrm>
          <a:off x="8248650" y="6953250"/>
          <a:ext cx="2143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a:extLst>
            <a:ext uri="{FF2B5EF4-FFF2-40B4-BE49-F238E27FC236}">
              <a16:creationId xmlns:a16="http://schemas.microsoft.com/office/drawing/2014/main" id="{00000000-0008-0000-0600-0000EA710000}"/>
            </a:ext>
          </a:extLst>
        </xdr:cNvPr>
        <xdr:cNvGrpSpPr>
          <a:grpSpLocks/>
        </xdr:cNvGrpSpPr>
      </xdr:nvGrpSpPr>
      <xdr:grpSpPr bwMode="auto">
        <a:xfrm>
          <a:off x="-4162" y="4555435"/>
          <a:ext cx="766162" cy="977348"/>
          <a:chOff x="-1" y="479"/>
          <a:chExt cx="81" cy="102"/>
        </a:xfrm>
      </xdr:grpSpPr>
      <xdr:sp macro="" textlink="">
        <xdr:nvSpPr>
          <xdr:cNvPr id="4158" name="Text Box 46">
            <a:extLst>
              <a:ext uri="{FF2B5EF4-FFF2-40B4-BE49-F238E27FC236}">
                <a16:creationId xmlns:a16="http://schemas.microsoft.com/office/drawing/2014/main" id="{00000000-0008-0000-0600-00003E100000}"/>
              </a:ext>
            </a:extLst>
          </xdr:cNvPr>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a:extLst>
              <a:ext uri="{FF2B5EF4-FFF2-40B4-BE49-F238E27FC236}">
                <a16:creationId xmlns:a16="http://schemas.microsoft.com/office/drawing/2014/main" id="{00000000-0008-0000-0600-00003F100000}"/>
              </a:ext>
            </a:extLst>
          </xdr:cNvPr>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a:extLst>
              <a:ext uri="{FF2B5EF4-FFF2-40B4-BE49-F238E27FC236}">
                <a16:creationId xmlns:a16="http://schemas.microsoft.com/office/drawing/2014/main" id="{00000000-0008-0000-0600-000043100000}"/>
              </a:ext>
            </a:extLst>
          </xdr:cNvPr>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a:extLst>
            <a:ext uri="{FF2B5EF4-FFF2-40B4-BE49-F238E27FC236}">
              <a16:creationId xmlns:a16="http://schemas.microsoft.com/office/drawing/2014/main" id="{00000000-0008-0000-0700-00004C6F0000}"/>
            </a:ext>
          </a:extLst>
        </xdr:cNvPr>
        <xdr:cNvGrpSpPr>
          <a:grpSpLocks/>
        </xdr:cNvGrpSpPr>
      </xdr:nvGrpSpPr>
      <xdr:grpSpPr bwMode="auto">
        <a:xfrm>
          <a:off x="0" y="1362075"/>
          <a:ext cx="762000" cy="762000"/>
          <a:chOff x="0" y="143"/>
          <a:chExt cx="80" cy="80"/>
        </a:xfrm>
      </xdr:grpSpPr>
      <xdr:sp macro="" textlink="">
        <xdr:nvSpPr>
          <xdr:cNvPr id="5179" name="Text Box 23">
            <a:extLst>
              <a:ext uri="{FF2B5EF4-FFF2-40B4-BE49-F238E27FC236}">
                <a16:creationId xmlns:a16="http://schemas.microsoft.com/office/drawing/2014/main" id="{00000000-0008-0000-0700-00003B140000}"/>
              </a:ext>
            </a:extLst>
          </xdr:cNvPr>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a:extLst>
              <a:ext uri="{FF2B5EF4-FFF2-40B4-BE49-F238E27FC236}">
                <a16:creationId xmlns:a16="http://schemas.microsoft.com/office/drawing/2014/main" id="{00000000-0008-0000-0700-00003C140000}"/>
              </a:ext>
            </a:extLst>
          </xdr:cNvPr>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a:extLst>
              <a:ext uri="{FF2B5EF4-FFF2-40B4-BE49-F238E27FC236}">
                <a16:creationId xmlns:a16="http://schemas.microsoft.com/office/drawing/2014/main" id="{00000000-0008-0000-0700-00003D140000}"/>
              </a:ext>
            </a:extLst>
          </xdr:cNvPr>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a:extLst>
              <a:ext uri="{FF2B5EF4-FFF2-40B4-BE49-F238E27FC236}">
                <a16:creationId xmlns:a16="http://schemas.microsoft.com/office/drawing/2014/main" id="{00000000-0008-0000-0700-00003E140000}"/>
              </a:ext>
            </a:extLst>
          </xdr:cNvPr>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22</xdr:row>
      <xdr:rowOff>266700</xdr:rowOff>
    </xdr:from>
    <xdr:to>
      <xdr:col>1</xdr:col>
      <xdr:colOff>533400</xdr:colOff>
      <xdr:row>24</xdr:row>
      <xdr:rowOff>257175</xdr:rowOff>
    </xdr:to>
    <xdr:sp macro="" textlink="">
      <xdr:nvSpPr>
        <xdr:cNvPr id="6175" name="Text Box 23">
          <a:extLst>
            <a:ext uri="{FF2B5EF4-FFF2-40B4-BE49-F238E27FC236}">
              <a16:creationId xmlns:a16="http://schemas.microsoft.com/office/drawing/2014/main" id="{00000000-0008-0000-0800-00001F18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22</xdr:row>
      <xdr:rowOff>0</xdr:rowOff>
    </xdr:from>
    <xdr:to>
      <xdr:col>2</xdr:col>
      <xdr:colOff>0</xdr:colOff>
      <xdr:row>22</xdr:row>
      <xdr:rowOff>180975</xdr:rowOff>
    </xdr:to>
    <xdr:sp macro="" textlink="">
      <xdr:nvSpPr>
        <xdr:cNvPr id="6176" name="Text Box 24">
          <a:extLst>
            <a:ext uri="{FF2B5EF4-FFF2-40B4-BE49-F238E27FC236}">
              <a16:creationId xmlns:a16="http://schemas.microsoft.com/office/drawing/2014/main" id="{00000000-0008-0000-0800-000020180000}"/>
            </a:ext>
          </a:extLst>
        </xdr:cNvPr>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22</xdr:row>
      <xdr:rowOff>266700</xdr:rowOff>
    </xdr:from>
    <xdr:to>
      <xdr:col>1</xdr:col>
      <xdr:colOff>533400</xdr:colOff>
      <xdr:row>24</xdr:row>
      <xdr:rowOff>257175</xdr:rowOff>
    </xdr:to>
    <xdr:sp macro="" textlink="">
      <xdr:nvSpPr>
        <xdr:cNvPr id="4" name="Text Box 23">
          <a:extLst>
            <a:ext uri="{FF2B5EF4-FFF2-40B4-BE49-F238E27FC236}">
              <a16:creationId xmlns:a16="http://schemas.microsoft.com/office/drawing/2014/main" id="{00000000-0008-0000-0800-00000400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22</xdr:row>
      <xdr:rowOff>0</xdr:rowOff>
    </xdr:from>
    <xdr:to>
      <xdr:col>2</xdr:col>
      <xdr:colOff>0</xdr:colOff>
      <xdr:row>22</xdr:row>
      <xdr:rowOff>190500</xdr:rowOff>
    </xdr:to>
    <xdr:sp macro="" textlink="">
      <xdr:nvSpPr>
        <xdr:cNvPr id="5" name="Text Box 24">
          <a:extLst>
            <a:ext uri="{FF2B5EF4-FFF2-40B4-BE49-F238E27FC236}">
              <a16:creationId xmlns:a16="http://schemas.microsoft.com/office/drawing/2014/main" id="{00000000-0008-0000-0800-000005000000}"/>
            </a:ext>
          </a:extLst>
        </xdr:cNvPr>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a:extLst>
            <a:ext uri="{FF2B5EF4-FFF2-40B4-BE49-F238E27FC236}">
              <a16:creationId xmlns:a16="http://schemas.microsoft.com/office/drawing/2014/main" id="{00000000-0008-0000-0900-0000617C0000}"/>
            </a:ext>
          </a:extLst>
        </xdr:cNvPr>
        <xdr:cNvGrpSpPr>
          <a:grpSpLocks/>
        </xdr:cNvGrpSpPr>
      </xdr:nvGrpSpPr>
      <xdr:grpSpPr bwMode="auto">
        <a:xfrm>
          <a:off x="381000" y="3676650"/>
          <a:ext cx="504825" cy="438150"/>
          <a:chOff x="326" y="481"/>
          <a:chExt cx="52" cy="44"/>
        </a:xfrm>
      </xdr:grpSpPr>
      <xdr:sp macro="" textlink="">
        <xdr:nvSpPr>
          <xdr:cNvPr id="7204" name="Text Box 23">
            <a:extLst>
              <a:ext uri="{FF2B5EF4-FFF2-40B4-BE49-F238E27FC236}">
                <a16:creationId xmlns:a16="http://schemas.microsoft.com/office/drawing/2014/main" id="{00000000-0008-0000-0900-0000241C0000}"/>
              </a:ext>
            </a:extLst>
          </xdr:cNvPr>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a:extLst>
              <a:ext uri="{FF2B5EF4-FFF2-40B4-BE49-F238E27FC236}">
                <a16:creationId xmlns:a16="http://schemas.microsoft.com/office/drawing/2014/main" id="{00000000-0008-0000-0900-0000251C0000}"/>
              </a:ext>
            </a:extLst>
          </xdr:cNvPr>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a:extLst>
            <a:ext uri="{FF2B5EF4-FFF2-40B4-BE49-F238E27FC236}">
              <a16:creationId xmlns:a16="http://schemas.microsoft.com/office/drawing/2014/main" id="{00000000-0008-0000-0A00-0000197A0000}"/>
            </a:ext>
          </a:extLst>
        </xdr:cNvPr>
        <xdr:cNvGrpSpPr>
          <a:grpSpLocks/>
        </xdr:cNvGrpSpPr>
      </xdr:nvGrpSpPr>
      <xdr:grpSpPr bwMode="auto">
        <a:xfrm>
          <a:off x="266700" y="1371600"/>
          <a:ext cx="600075" cy="1066800"/>
          <a:chOff x="292" y="219"/>
          <a:chExt cx="63" cy="109"/>
        </a:xfrm>
      </xdr:grpSpPr>
      <xdr:sp macro="" textlink="">
        <xdr:nvSpPr>
          <xdr:cNvPr id="8247" name="Text Box 23">
            <a:extLst>
              <a:ext uri="{FF2B5EF4-FFF2-40B4-BE49-F238E27FC236}">
                <a16:creationId xmlns:a16="http://schemas.microsoft.com/office/drawing/2014/main" id="{00000000-0008-0000-0A00-000037200000}"/>
              </a:ext>
            </a:extLst>
          </xdr:cNvPr>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a:extLst>
              <a:ext uri="{FF2B5EF4-FFF2-40B4-BE49-F238E27FC236}">
                <a16:creationId xmlns:a16="http://schemas.microsoft.com/office/drawing/2014/main" id="{00000000-0008-0000-0A00-000038200000}"/>
              </a:ext>
            </a:extLst>
          </xdr:cNvPr>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a:extLst>
              <a:ext uri="{FF2B5EF4-FFF2-40B4-BE49-F238E27FC236}">
                <a16:creationId xmlns:a16="http://schemas.microsoft.com/office/drawing/2014/main" id="{00000000-0008-0000-0A00-000039200000}"/>
              </a:ext>
            </a:extLst>
          </xdr:cNvPr>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a:extLst>
            <a:ext uri="{FF2B5EF4-FFF2-40B4-BE49-F238E27FC236}">
              <a16:creationId xmlns:a16="http://schemas.microsoft.com/office/drawing/2014/main" id="{00000000-0008-0000-0A00-00001A7A0000}"/>
            </a:ext>
          </a:extLst>
        </xdr:cNvPr>
        <xdr:cNvGrpSpPr>
          <a:grpSpLocks/>
        </xdr:cNvGrpSpPr>
      </xdr:nvGrpSpPr>
      <xdr:grpSpPr bwMode="auto">
        <a:xfrm>
          <a:off x="257175" y="3505200"/>
          <a:ext cx="609600" cy="533400"/>
          <a:chOff x="393" y="218"/>
          <a:chExt cx="64" cy="54"/>
        </a:xfrm>
      </xdr:grpSpPr>
      <xdr:sp macro="" textlink="">
        <xdr:nvSpPr>
          <xdr:cNvPr id="8245" name="Text Box 26">
            <a:extLst>
              <a:ext uri="{FF2B5EF4-FFF2-40B4-BE49-F238E27FC236}">
                <a16:creationId xmlns:a16="http://schemas.microsoft.com/office/drawing/2014/main" id="{00000000-0008-0000-0A00-000035200000}"/>
              </a:ext>
            </a:extLst>
          </xdr:cNvPr>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a:extLst>
              <a:ext uri="{FF2B5EF4-FFF2-40B4-BE49-F238E27FC236}">
                <a16:creationId xmlns:a16="http://schemas.microsoft.com/office/drawing/2014/main" id="{00000000-0008-0000-0A00-000036200000}"/>
              </a:ext>
            </a:extLst>
          </xdr:cNvPr>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P28"/>
  <sheetViews>
    <sheetView showZeros="0" tabSelected="1" workbookViewId="0">
      <selection activeCell="M20" sqref="M20"/>
    </sheetView>
  </sheetViews>
  <sheetFormatPr defaultRowHeight="18.75"/>
  <cols>
    <col min="1" max="16" width="9" style="589"/>
    <col min="17" max="16384" width="9" style="665"/>
  </cols>
  <sheetData>
    <row r="6" spans="2:15">
      <c r="B6" s="1240" t="s">
        <v>823</v>
      </c>
      <c r="C6" s="1240"/>
      <c r="D6" s="1240"/>
      <c r="E6" s="1240"/>
      <c r="F6" s="1240"/>
      <c r="G6" s="1240"/>
      <c r="H6" s="1241" t="s">
        <v>570</v>
      </c>
      <c r="I6" s="1242"/>
      <c r="J6" s="1242"/>
      <c r="K6" s="1242"/>
      <c r="L6" s="1242"/>
      <c r="M6" s="1242"/>
      <c r="N6" s="1242"/>
      <c r="O6" s="1243"/>
    </row>
    <row r="7" spans="2:15">
      <c r="B7" s="1240"/>
      <c r="C7" s="1240"/>
      <c r="D7" s="1240"/>
      <c r="E7" s="1240"/>
      <c r="F7" s="1240"/>
      <c r="G7" s="1240"/>
      <c r="H7" s="1244"/>
      <c r="I7" s="1245"/>
      <c r="J7" s="1245"/>
      <c r="K7" s="1245"/>
      <c r="L7" s="1245"/>
      <c r="M7" s="1245"/>
      <c r="N7" s="1245"/>
      <c r="O7" s="1246"/>
    </row>
    <row r="8" spans="2:15">
      <c r="B8" s="1240"/>
      <c r="C8" s="1240"/>
      <c r="D8" s="1240"/>
      <c r="E8" s="1240"/>
      <c r="F8" s="1240"/>
      <c r="G8" s="1240"/>
      <c r="H8" s="1247"/>
      <c r="I8" s="1248"/>
      <c r="J8" s="1248"/>
      <c r="K8" s="1248"/>
      <c r="L8" s="1248"/>
      <c r="M8" s="1248"/>
      <c r="N8" s="1248"/>
      <c r="O8" s="1249"/>
    </row>
    <row r="10" spans="2:15">
      <c r="D10" s="1250"/>
      <c r="E10" s="1250"/>
      <c r="F10" s="1250"/>
      <c r="G10" s="1250"/>
      <c r="H10" s="1250"/>
      <c r="I10" s="1250"/>
      <c r="J10" s="1250"/>
      <c r="K10" s="1250"/>
      <c r="L10" s="1250"/>
      <c r="M10" s="1250"/>
    </row>
    <row r="11" spans="2:15">
      <c r="D11" s="1250"/>
      <c r="E11" s="1250"/>
      <c r="F11" s="1250"/>
      <c r="G11" s="1250"/>
      <c r="H11" s="1250"/>
      <c r="I11" s="1250"/>
      <c r="J11" s="1250"/>
      <c r="K11" s="1250"/>
      <c r="L11" s="1250"/>
      <c r="M11" s="1250"/>
    </row>
    <row r="17" spans="5:16">
      <c r="E17" s="1251"/>
      <c r="F17" s="1251"/>
      <c r="G17" s="1251"/>
      <c r="H17" s="1251"/>
      <c r="I17" s="1251"/>
      <c r="J17" s="1251"/>
      <c r="K17" s="1251"/>
      <c r="L17" s="1251"/>
    </row>
    <row r="18" spans="5:16">
      <c r="E18" s="1251"/>
      <c r="F18" s="1251"/>
      <c r="G18" s="1251"/>
      <c r="H18" s="1251"/>
      <c r="I18" s="1251"/>
      <c r="J18" s="1251"/>
      <c r="K18" s="1251"/>
      <c r="L18" s="1251"/>
    </row>
    <row r="19" spans="5:16" ht="19.5">
      <c r="E19" s="1239" t="s">
        <v>571</v>
      </c>
      <c r="F19" s="1239"/>
      <c r="G19" s="1239"/>
      <c r="H19" s="1239"/>
      <c r="I19" s="1239"/>
      <c r="J19" s="1239"/>
      <c r="K19" s="1239"/>
      <c r="L19" s="1239"/>
    </row>
    <row r="20" spans="5:16" ht="19.5">
      <c r="E20" s="1239" t="s">
        <v>572</v>
      </c>
      <c r="F20" s="1239"/>
      <c r="G20" s="1239"/>
      <c r="H20" s="1239"/>
      <c r="I20" s="1239"/>
      <c r="J20" s="1239"/>
      <c r="K20" s="1239"/>
      <c r="L20" s="1239"/>
    </row>
    <row r="21" spans="5:16" ht="19.5">
      <c r="E21" s="1239" t="s">
        <v>573</v>
      </c>
      <c r="F21" s="1239"/>
      <c r="G21" s="1239"/>
      <c r="H21" s="1239"/>
      <c r="I21" s="1239"/>
      <c r="J21" s="1239"/>
      <c r="K21" s="1239"/>
      <c r="L21" s="1239"/>
    </row>
    <row r="22" spans="5:16" ht="19.5">
      <c r="E22" s="590"/>
      <c r="F22" s="590"/>
      <c r="G22" s="590"/>
      <c r="H22" s="590"/>
      <c r="I22" s="590"/>
      <c r="J22" s="590"/>
      <c r="K22" s="590"/>
      <c r="L22" s="590"/>
    </row>
    <row r="24" spans="5:16" ht="22.5">
      <c r="L24" s="1253" t="s">
        <v>574</v>
      </c>
      <c r="M24" s="1253"/>
      <c r="N24" s="1253"/>
      <c r="O24" s="1253"/>
    </row>
    <row r="25" spans="5:16" ht="9" customHeight="1">
      <c r="L25" s="591"/>
      <c r="M25" s="591"/>
      <c r="N25" s="591"/>
      <c r="O25" s="591"/>
    </row>
    <row r="26" spans="5:16">
      <c r="L26" s="1252" t="s">
        <v>770</v>
      </c>
      <c r="M26" s="1252"/>
      <c r="N26" s="1252"/>
      <c r="O26" s="1252"/>
    </row>
    <row r="27" spans="5:16">
      <c r="K27" s="1252" t="s">
        <v>768</v>
      </c>
      <c r="L27" s="1252"/>
      <c r="M27" s="1252"/>
      <c r="N27" s="1252"/>
      <c r="O27" s="1252"/>
      <c r="P27" s="1252"/>
    </row>
    <row r="28" spans="5:16">
      <c r="K28" s="1252" t="s">
        <v>769</v>
      </c>
      <c r="L28" s="1252"/>
      <c r="M28" s="1252"/>
      <c r="N28" s="1252"/>
      <c r="O28" s="1252"/>
      <c r="P28" s="1252"/>
    </row>
  </sheetData>
  <mergeCells count="11">
    <mergeCell ref="L26:O26"/>
    <mergeCell ref="K27:P27"/>
    <mergeCell ref="K28:P28"/>
    <mergeCell ref="E21:L21"/>
    <mergeCell ref="L24:O24"/>
    <mergeCell ref="E20:L20"/>
    <mergeCell ref="B6:G8"/>
    <mergeCell ref="H6:O8"/>
    <mergeCell ref="D10:M11"/>
    <mergeCell ref="E17:L18"/>
    <mergeCell ref="E19:L19"/>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B35"/>
  <sheetViews>
    <sheetView showZeros="0" workbookViewId="0">
      <selection activeCell="Q10" sqref="Q10"/>
    </sheetView>
  </sheetViews>
  <sheetFormatPr defaultRowHeight="11.25"/>
  <cols>
    <col min="1" max="1" width="3.375" style="60" customWidth="1"/>
    <col min="2" max="2" width="7.125" style="60" customWidth="1"/>
    <col min="3" max="3" width="7.625" style="60" customWidth="1"/>
    <col min="4" max="4" width="1.625" style="109" customWidth="1"/>
    <col min="5" max="5" width="7.875" style="60" bestFit="1" customWidth="1"/>
    <col min="6" max="6" width="8.25" style="60" customWidth="1"/>
    <col min="7" max="7" width="7.75" style="60" customWidth="1"/>
    <col min="8" max="8" width="1.625" style="109" customWidth="1"/>
    <col min="9" max="9" width="6.75" style="60" bestFit="1" customWidth="1"/>
    <col min="10" max="10" width="8.25" style="60" customWidth="1"/>
    <col min="11" max="11" width="6.125" style="60" customWidth="1"/>
    <col min="12" max="12" width="1.625" style="109" customWidth="1"/>
    <col min="13" max="13" width="5.625" style="60" customWidth="1"/>
    <col min="14" max="14" width="8.25" style="60" customWidth="1"/>
    <col min="15" max="15" width="5.625" style="60" customWidth="1"/>
    <col min="16" max="16" width="1.625" style="109" customWidth="1"/>
    <col min="17" max="17" width="5.125" style="60" customWidth="1"/>
    <col min="18" max="18" width="6.625" style="60" customWidth="1"/>
    <col min="19" max="19" width="6.125" style="60" customWidth="1"/>
    <col min="20" max="20" width="1.625" style="109" customWidth="1"/>
    <col min="21" max="21" width="5.625" style="60" customWidth="1"/>
    <col min="22" max="22" width="7.625" style="60" customWidth="1"/>
    <col min="23" max="23" width="6.125" style="60" customWidth="1"/>
    <col min="24" max="24" width="1.625" style="109" customWidth="1"/>
    <col min="25" max="25" width="5.625" style="60" customWidth="1"/>
    <col min="26" max="26" width="8.25" style="60" customWidth="1"/>
    <col min="27" max="27" width="0.5" style="60" customWidth="1"/>
    <col min="28" max="28" width="2.25" style="60" customWidth="1"/>
    <col min="29" max="29" width="3" style="60" customWidth="1"/>
    <col min="30" max="30" width="5.875" style="60" customWidth="1"/>
    <col min="31" max="31" width="3.375" style="60" customWidth="1"/>
    <col min="32" max="16384" width="9" style="60"/>
  </cols>
  <sheetData>
    <row r="1" spans="1:28" s="221" customFormat="1" ht="15" customHeight="1">
      <c r="A1" s="1540" t="str">
        <f>市内河!A1</f>
        <v>令和3年</v>
      </c>
      <c r="B1" s="1540"/>
      <c r="C1" s="467" t="s">
        <v>232</v>
      </c>
      <c r="D1" s="1662">
        <f>市内河!$D$1</f>
        <v>0</v>
      </c>
      <c r="E1" s="1545"/>
      <c r="F1" s="1545"/>
      <c r="G1" s="1546"/>
      <c r="H1" s="1412" t="s">
        <v>245</v>
      </c>
      <c r="I1" s="1412"/>
      <c r="J1" s="1412"/>
      <c r="K1" s="1412"/>
      <c r="L1" s="1556" t="s">
        <v>370</v>
      </c>
      <c r="M1" s="1557"/>
      <c r="N1" s="1662">
        <f>市内河!$N$1</f>
        <v>0</v>
      </c>
      <c r="O1" s="1666"/>
      <c r="P1" s="1412" t="s">
        <v>371</v>
      </c>
      <c r="Q1" s="1412"/>
      <c r="R1" s="1451" t="s">
        <v>286</v>
      </c>
      <c r="S1" s="1311">
        <f>市内河!$R$1</f>
        <v>0</v>
      </c>
      <c r="T1" s="1441"/>
      <c r="U1" s="1579"/>
      <c r="V1" s="1492" t="s">
        <v>373</v>
      </c>
      <c r="W1" s="1450"/>
      <c r="X1" s="1450" t="s">
        <v>374</v>
      </c>
      <c r="Y1" s="1450"/>
      <c r="Z1" s="1450"/>
      <c r="AA1" s="71"/>
    </row>
    <row r="2" spans="1:28" s="221" customFormat="1" ht="18" customHeight="1">
      <c r="A2" s="476">
        <f>市内河!A2</f>
        <v>44348</v>
      </c>
      <c r="B2" s="469" t="s">
        <v>344</v>
      </c>
      <c r="C2" s="1457">
        <f>市内河!C2</f>
        <v>0</v>
      </c>
      <c r="D2" s="1663"/>
      <c r="E2" s="1663"/>
      <c r="F2" s="1663"/>
      <c r="G2" s="1663"/>
      <c r="H2" s="1458">
        <f>市内河!G2</f>
        <v>0</v>
      </c>
      <c r="I2" s="1458"/>
      <c r="J2" s="1458"/>
      <c r="K2" s="1458"/>
      <c r="L2" s="1438">
        <f>市内河!L2</f>
        <v>0</v>
      </c>
      <c r="M2" s="1438"/>
      <c r="N2" s="1438"/>
      <c r="O2" s="1438"/>
      <c r="P2" s="1446">
        <f>市内河!O2</f>
        <v>0</v>
      </c>
      <c r="Q2" s="1446"/>
      <c r="R2" s="1453"/>
      <c r="S2" s="1442"/>
      <c r="T2" s="1442"/>
      <c r="U2" s="1580"/>
      <c r="V2" s="1484">
        <f>市内河!U2</f>
        <v>0</v>
      </c>
      <c r="W2" s="1485"/>
      <c r="X2" s="1485">
        <f>市内河!W2</f>
        <v>0</v>
      </c>
      <c r="Y2" s="1485"/>
      <c r="Z2" s="1485"/>
      <c r="AA2" s="71"/>
      <c r="AB2" s="640"/>
    </row>
    <row r="3" spans="1:28" s="221" customFormat="1" ht="18" customHeight="1">
      <c r="A3" s="1456" t="s">
        <v>191</v>
      </c>
      <c r="B3" s="1456"/>
      <c r="C3" s="1664"/>
      <c r="D3" s="1665"/>
      <c r="E3" s="1665"/>
      <c r="F3" s="1665"/>
      <c r="G3" s="1665"/>
      <c r="H3" s="1460"/>
      <c r="I3" s="1460"/>
      <c r="J3" s="1460"/>
      <c r="K3" s="1543"/>
      <c r="L3" s="1504"/>
      <c r="M3" s="1504"/>
      <c r="N3" s="1504"/>
      <c r="O3" s="1504"/>
      <c r="P3" s="1491"/>
      <c r="Q3" s="1491"/>
      <c r="R3" s="607" t="s">
        <v>100</v>
      </c>
      <c r="S3" s="1702">
        <f>SUM(F26,J26,N26,R26,V26,Z26)</f>
        <v>0</v>
      </c>
      <c r="T3" s="1703"/>
      <c r="U3" s="1703"/>
      <c r="V3" s="1475" t="s">
        <v>372</v>
      </c>
      <c r="W3" s="1475"/>
      <c r="X3" s="1475"/>
      <c r="Y3" s="1475"/>
      <c r="Z3" s="1577"/>
    </row>
    <row r="4" spans="1:28" s="221" customFormat="1" ht="18" customHeight="1">
      <c r="A4" s="477"/>
      <c r="B4" s="477"/>
      <c r="C4" s="471" t="s">
        <v>264</v>
      </c>
      <c r="D4" s="1558">
        <f>市内河!D4</f>
        <v>0</v>
      </c>
      <c r="E4" s="1559"/>
      <c r="F4" s="1559"/>
      <c r="G4" s="1559"/>
      <c r="H4" s="1559"/>
      <c r="I4" s="1559"/>
      <c r="J4" s="1560"/>
      <c r="K4" s="1561" t="s">
        <v>114</v>
      </c>
      <c r="L4" s="1434"/>
      <c r="M4" s="1574">
        <f>市内河!N4</f>
        <v>0</v>
      </c>
      <c r="N4" s="1574"/>
      <c r="O4" s="1575"/>
      <c r="P4" s="1424" t="s">
        <v>341</v>
      </c>
      <c r="Q4" s="1425"/>
      <c r="R4" s="1565"/>
      <c r="S4" s="1424" t="s">
        <v>342</v>
      </c>
      <c r="T4" s="1565"/>
      <c r="U4" s="1565"/>
      <c r="V4" s="1426">
        <f>市内河!$U$4</f>
        <v>0</v>
      </c>
      <c r="W4" s="1479"/>
      <c r="X4" s="1479"/>
      <c r="Y4" s="1479"/>
      <c r="Z4" s="1480"/>
      <c r="AB4" s="641">
        <v>6</v>
      </c>
    </row>
    <row r="5" spans="1:28" s="221" customFormat="1" ht="18" customHeight="1">
      <c r="A5" s="478"/>
      <c r="B5" s="478"/>
      <c r="C5" s="474" t="s">
        <v>334</v>
      </c>
      <c r="D5" s="1471">
        <f>市内河!D5</f>
        <v>0</v>
      </c>
      <c r="E5" s="1471"/>
      <c r="F5" s="1564"/>
      <c r="G5" s="588" t="s">
        <v>348</v>
      </c>
      <c r="H5" s="1689">
        <f>市内河!H5</f>
        <v>0</v>
      </c>
      <c r="I5" s="1690"/>
      <c r="J5" s="1563"/>
      <c r="K5" s="1691" t="s">
        <v>115</v>
      </c>
      <c r="L5" s="1691"/>
      <c r="M5" s="1571">
        <f>市内河!N5</f>
        <v>0</v>
      </c>
      <c r="N5" s="1572"/>
      <c r="O5" s="1573"/>
      <c r="P5" s="1566"/>
      <c r="Q5" s="1567"/>
      <c r="R5" s="1568"/>
      <c r="S5" s="1486"/>
      <c r="T5" s="1569"/>
      <c r="U5" s="1569"/>
      <c r="V5" s="1426"/>
      <c r="W5" s="1482"/>
      <c r="X5" s="1482"/>
      <c r="Y5" s="1482"/>
      <c r="Z5" s="1480"/>
      <c r="AB5" s="72"/>
    </row>
    <row r="6" spans="1:28" ht="20.25" customHeight="1">
      <c r="A6" s="1134" t="s">
        <v>2</v>
      </c>
      <c r="B6" s="1172"/>
      <c r="C6" s="1140" t="s">
        <v>185</v>
      </c>
      <c r="D6" s="1337" t="s">
        <v>3</v>
      </c>
      <c r="E6" s="1552"/>
      <c r="F6" s="1137" t="s">
        <v>118</v>
      </c>
      <c r="G6" s="1198" t="s">
        <v>325</v>
      </c>
      <c r="H6" s="1687" t="s">
        <v>3</v>
      </c>
      <c r="I6" s="1683"/>
      <c r="J6" s="1137" t="s">
        <v>118</v>
      </c>
      <c r="K6" s="1198" t="s">
        <v>326</v>
      </c>
      <c r="L6" s="1606" t="s">
        <v>3</v>
      </c>
      <c r="M6" s="1683"/>
      <c r="N6" s="1199" t="s">
        <v>118</v>
      </c>
      <c r="O6" s="1138" t="s">
        <v>327</v>
      </c>
      <c r="P6" s="1339" t="s">
        <v>3</v>
      </c>
      <c r="Q6" s="1642"/>
      <c r="R6" s="1200" t="s">
        <v>118</v>
      </c>
      <c r="S6" s="1174" t="s">
        <v>328</v>
      </c>
      <c r="T6" s="1339" t="s">
        <v>3</v>
      </c>
      <c r="U6" s="1555"/>
      <c r="V6" s="1137" t="s">
        <v>118</v>
      </c>
      <c r="W6" s="1201" t="s">
        <v>4</v>
      </c>
      <c r="X6" s="1687" t="s">
        <v>3</v>
      </c>
      <c r="Y6" s="1688"/>
      <c r="Z6" s="1137" t="s">
        <v>118</v>
      </c>
      <c r="AA6" s="64"/>
      <c r="AB6" s="1395" t="s">
        <v>305</v>
      </c>
    </row>
    <row r="7" spans="1:28" ht="21" customHeight="1">
      <c r="A7" s="1522" t="s">
        <v>251</v>
      </c>
      <c r="B7" s="1601" t="s">
        <v>248</v>
      </c>
      <c r="C7" s="1202" t="s">
        <v>793</v>
      </c>
      <c r="D7" s="952" t="s">
        <v>11</v>
      </c>
      <c r="E7" s="2101">
        <v>8100</v>
      </c>
      <c r="F7" s="928"/>
      <c r="G7" s="1695" t="s">
        <v>37</v>
      </c>
      <c r="H7" s="1681"/>
      <c r="I7" s="1692">
        <v>1450</v>
      </c>
      <c r="J7" s="1659"/>
      <c r="K7" s="1672" t="s">
        <v>475</v>
      </c>
      <c r="L7" s="1512" t="s">
        <v>121</v>
      </c>
      <c r="M7" s="1684">
        <v>3200</v>
      </c>
      <c r="N7" s="1651"/>
      <c r="O7" s="347"/>
      <c r="P7" s="391"/>
      <c r="Q7" s="747"/>
      <c r="R7" s="786"/>
      <c r="S7" s="356"/>
      <c r="T7" s="1203"/>
      <c r="U7" s="1204"/>
      <c r="V7" s="787"/>
      <c r="W7" s="1583" t="s">
        <v>356</v>
      </c>
      <c r="X7" s="1681"/>
      <c r="Y7" s="1705">
        <v>6700</v>
      </c>
      <c r="Z7" s="1659"/>
      <c r="AA7" s="64"/>
      <c r="AB7" s="1395"/>
    </row>
    <row r="8" spans="1:28" ht="21" customHeight="1">
      <c r="A8" s="1523"/>
      <c r="B8" s="1603"/>
      <c r="C8" s="1675" t="s">
        <v>792</v>
      </c>
      <c r="D8" s="1678" t="s">
        <v>11</v>
      </c>
      <c r="E8" s="2107">
        <v>7300</v>
      </c>
      <c r="F8" s="1659"/>
      <c r="G8" s="1696"/>
      <c r="H8" s="1682"/>
      <c r="I8" s="1693"/>
      <c r="J8" s="1660"/>
      <c r="K8" s="1673"/>
      <c r="L8" s="1548"/>
      <c r="M8" s="1685"/>
      <c r="N8" s="1652"/>
      <c r="O8" s="351" t="s">
        <v>112</v>
      </c>
      <c r="P8" s="397"/>
      <c r="Q8" s="745"/>
      <c r="R8" s="726"/>
      <c r="S8" s="331"/>
      <c r="T8" s="342"/>
      <c r="U8" s="381"/>
      <c r="V8" s="789"/>
      <c r="W8" s="1584"/>
      <c r="X8" s="1682"/>
      <c r="Y8" s="1706"/>
      <c r="Z8" s="1660"/>
      <c r="AA8" s="61"/>
      <c r="AB8" s="1395"/>
    </row>
    <row r="9" spans="1:28" ht="21" customHeight="1">
      <c r="A9" s="1523"/>
      <c r="B9" s="1231" t="s">
        <v>249</v>
      </c>
      <c r="C9" s="1676"/>
      <c r="D9" s="1679"/>
      <c r="E9" s="2108"/>
      <c r="F9" s="1660"/>
      <c r="G9" s="1697"/>
      <c r="H9" s="1205"/>
      <c r="I9" s="1694"/>
      <c r="J9" s="1661"/>
      <c r="K9" s="1674"/>
      <c r="L9" s="1671"/>
      <c r="M9" s="1686"/>
      <c r="N9" s="1653"/>
      <c r="O9" s="351"/>
      <c r="P9" s="397"/>
      <c r="Q9" s="745"/>
      <c r="R9" s="726"/>
      <c r="S9" s="331"/>
      <c r="T9" s="342"/>
      <c r="U9" s="381"/>
      <c r="V9" s="789"/>
      <c r="W9" s="1585"/>
      <c r="X9" s="1704"/>
      <c r="Y9" s="1707"/>
      <c r="Z9" s="1661"/>
      <c r="AA9" s="61"/>
      <c r="AB9" s="1395"/>
    </row>
    <row r="10" spans="1:28" ht="21" customHeight="1">
      <c r="A10" s="1523"/>
      <c r="B10" s="1232" t="s">
        <v>791</v>
      </c>
      <c r="C10" s="1677"/>
      <c r="D10" s="1680"/>
      <c r="E10" s="2109"/>
      <c r="F10" s="1698"/>
      <c r="G10" s="351" t="s">
        <v>112</v>
      </c>
      <c r="H10" s="367"/>
      <c r="I10" s="745"/>
      <c r="J10" s="790"/>
      <c r="K10" s="331"/>
      <c r="L10" s="390"/>
      <c r="M10" s="382"/>
      <c r="N10" s="726"/>
      <c r="O10" s="331"/>
      <c r="P10" s="390"/>
      <c r="Q10" s="381"/>
      <c r="R10" s="790"/>
      <c r="S10" s="331"/>
      <c r="T10" s="342"/>
      <c r="U10" s="381"/>
      <c r="V10" s="790"/>
      <c r="W10" s="331"/>
      <c r="X10" s="390"/>
      <c r="Y10" s="381"/>
      <c r="Z10" s="791"/>
      <c r="AB10" s="1395"/>
    </row>
    <row r="11" spans="1:28" ht="21" customHeight="1">
      <c r="A11" s="1523"/>
      <c r="B11" s="1699" t="s">
        <v>330</v>
      </c>
      <c r="C11" s="1150" t="s">
        <v>38</v>
      </c>
      <c r="D11" s="952" t="s">
        <v>9</v>
      </c>
      <c r="E11" s="2101">
        <v>1500</v>
      </c>
      <c r="F11" s="921"/>
      <c r="G11" s="351" t="s">
        <v>112</v>
      </c>
      <c r="H11" s="367"/>
      <c r="I11" s="381"/>
      <c r="J11" s="790"/>
      <c r="K11" s="331"/>
      <c r="L11" s="390"/>
      <c r="M11" s="381"/>
      <c r="N11" s="790"/>
      <c r="O11" s="331"/>
      <c r="P11" s="390"/>
      <c r="Q11" s="381"/>
      <c r="R11" s="790"/>
      <c r="S11" s="331"/>
      <c r="T11" s="342"/>
      <c r="U11" s="381"/>
      <c r="V11" s="790"/>
      <c r="W11" s="331"/>
      <c r="X11" s="390"/>
      <c r="Y11" s="381"/>
      <c r="Z11" s="791"/>
      <c r="AB11" s="1395"/>
    </row>
    <row r="12" spans="1:28" ht="21" customHeight="1">
      <c r="A12" s="1523"/>
      <c r="B12" s="1700"/>
      <c r="C12" s="1150" t="s">
        <v>628</v>
      </c>
      <c r="D12" s="952" t="s">
        <v>9</v>
      </c>
      <c r="E12" s="2101">
        <v>1350</v>
      </c>
      <c r="F12" s="921"/>
      <c r="G12" s="392"/>
      <c r="H12" s="393"/>
      <c r="I12" s="381"/>
      <c r="J12" s="726"/>
      <c r="K12" s="331"/>
      <c r="L12" s="397"/>
      <c r="M12" s="381"/>
      <c r="N12" s="726"/>
      <c r="O12" s="331"/>
      <c r="P12" s="390"/>
      <c r="Q12" s="381"/>
      <c r="R12" s="790"/>
      <c r="S12" s="331"/>
      <c r="T12" s="342"/>
      <c r="U12" s="745"/>
      <c r="V12" s="726"/>
      <c r="W12" s="331"/>
      <c r="X12" s="390"/>
      <c r="Y12" s="381"/>
      <c r="Z12" s="791"/>
      <c r="AB12" s="1395"/>
    </row>
    <row r="13" spans="1:28" ht="21" customHeight="1">
      <c r="A13" s="1523"/>
      <c r="B13" s="954" t="s">
        <v>250</v>
      </c>
      <c r="C13" s="1150" t="s">
        <v>40</v>
      </c>
      <c r="D13" s="952" t="s">
        <v>9</v>
      </c>
      <c r="E13" s="2101">
        <v>2600</v>
      </c>
      <c r="F13" s="921"/>
      <c r="G13" s="351" t="s">
        <v>112</v>
      </c>
      <c r="H13" s="367"/>
      <c r="I13" s="745"/>
      <c r="J13" s="790"/>
      <c r="K13" s="394"/>
      <c r="L13" s="390"/>
      <c r="M13" s="382"/>
      <c r="N13" s="790"/>
      <c r="O13" s="331"/>
      <c r="P13" s="390"/>
      <c r="Q13" s="381"/>
      <c r="R13" s="790"/>
      <c r="S13" s="331"/>
      <c r="T13" s="332"/>
      <c r="U13" s="381"/>
      <c r="V13" s="790"/>
      <c r="W13" s="331"/>
      <c r="X13" s="390"/>
      <c r="Y13" s="381"/>
      <c r="Z13" s="791"/>
      <c r="AB13" s="1395"/>
    </row>
    <row r="14" spans="1:28" ht="21" customHeight="1">
      <c r="A14" s="1523"/>
      <c r="B14" s="1699" t="s">
        <v>331</v>
      </c>
      <c r="C14" s="1150" t="s">
        <v>192</v>
      </c>
      <c r="D14" s="952" t="s">
        <v>9</v>
      </c>
      <c r="E14" s="2101">
        <v>1950</v>
      </c>
      <c r="F14" s="902"/>
      <c r="G14" s="351"/>
      <c r="H14" s="367"/>
      <c r="I14" s="745"/>
      <c r="J14" s="790"/>
      <c r="K14" s="394"/>
      <c r="L14" s="390"/>
      <c r="M14" s="382"/>
      <c r="N14" s="790"/>
      <c r="O14" s="331"/>
      <c r="P14" s="390"/>
      <c r="Q14" s="381"/>
      <c r="R14" s="790"/>
      <c r="S14" s="331"/>
      <c r="T14" s="332"/>
      <c r="U14" s="381"/>
      <c r="V14" s="790"/>
      <c r="W14" s="331"/>
      <c r="X14" s="390"/>
      <c r="Y14" s="381"/>
      <c r="Z14" s="791"/>
      <c r="AB14" s="1395"/>
    </row>
    <row r="15" spans="1:28" ht="21" customHeight="1">
      <c r="A15" s="1523"/>
      <c r="B15" s="1701"/>
      <c r="C15" s="1207" t="s">
        <v>716</v>
      </c>
      <c r="D15" s="1208" t="s">
        <v>9</v>
      </c>
      <c r="E15" s="2102">
        <v>500</v>
      </c>
      <c r="F15" s="921"/>
      <c r="G15" s="395" t="s">
        <v>112</v>
      </c>
      <c r="H15" s="367"/>
      <c r="I15" s="745"/>
      <c r="J15" s="790"/>
      <c r="K15" s="396" t="s">
        <v>112</v>
      </c>
      <c r="L15" s="792"/>
      <c r="M15" s="793"/>
      <c r="N15" s="790"/>
      <c r="O15" s="331"/>
      <c r="P15" s="390"/>
      <c r="Q15" s="381"/>
      <c r="R15" s="790"/>
      <c r="S15" s="331"/>
      <c r="T15" s="332"/>
      <c r="U15" s="381"/>
      <c r="V15" s="790"/>
      <c r="W15" s="331"/>
      <c r="X15" s="390"/>
      <c r="Y15" s="381"/>
      <c r="Z15" s="791"/>
      <c r="AB15" s="1395"/>
    </row>
    <row r="16" spans="1:28" ht="21" customHeight="1">
      <c r="A16" s="1523"/>
      <c r="B16" s="1700"/>
      <c r="C16" s="1150" t="s">
        <v>45</v>
      </c>
      <c r="D16" s="952" t="s">
        <v>9</v>
      </c>
      <c r="E16" s="2101">
        <v>600</v>
      </c>
      <c r="F16" s="921"/>
      <c r="G16" s="395" t="s">
        <v>112</v>
      </c>
      <c r="H16" s="367"/>
      <c r="I16" s="745"/>
      <c r="J16" s="790"/>
      <c r="K16" s="1085" t="s">
        <v>289</v>
      </c>
      <c r="L16" s="1178" t="s">
        <v>554</v>
      </c>
      <c r="M16" s="1206"/>
      <c r="N16" s="794"/>
      <c r="O16" s="331"/>
      <c r="P16" s="390"/>
      <c r="Q16" s="381"/>
      <c r="R16" s="790"/>
      <c r="S16" s="331"/>
      <c r="T16" s="332"/>
      <c r="U16" s="381"/>
      <c r="V16" s="790"/>
      <c r="W16" s="331"/>
      <c r="X16" s="390"/>
      <c r="Y16" s="381"/>
      <c r="Z16" s="791"/>
      <c r="AB16" s="1395"/>
    </row>
    <row r="17" spans="1:28" ht="21" customHeight="1">
      <c r="A17" s="1523"/>
      <c r="B17" s="954" t="s">
        <v>253</v>
      </c>
      <c r="C17" s="1150" t="s">
        <v>46</v>
      </c>
      <c r="D17" s="952" t="s">
        <v>11</v>
      </c>
      <c r="E17" s="2101">
        <v>2100</v>
      </c>
      <c r="F17" s="891"/>
      <c r="G17" s="350"/>
      <c r="H17" s="342"/>
      <c r="I17" s="382"/>
      <c r="J17" s="795"/>
      <c r="K17" s="398"/>
      <c r="L17" s="792"/>
      <c r="M17" s="793"/>
      <c r="N17" s="726"/>
      <c r="O17" s="331"/>
      <c r="P17" s="390"/>
      <c r="Q17" s="381"/>
      <c r="R17" s="790"/>
      <c r="S17" s="331"/>
      <c r="T17" s="332"/>
      <c r="U17" s="381"/>
      <c r="V17" s="790"/>
      <c r="W17" s="331"/>
      <c r="X17" s="390"/>
      <c r="Y17" s="381"/>
      <c r="Z17" s="791"/>
      <c r="AA17" s="61"/>
      <c r="AB17" s="1395"/>
    </row>
    <row r="18" spans="1:28" ht="21" customHeight="1">
      <c r="A18" s="1522" t="s">
        <v>39</v>
      </c>
      <c r="B18" s="1520" t="s">
        <v>246</v>
      </c>
      <c r="C18" s="1150" t="s">
        <v>522</v>
      </c>
      <c r="D18" s="952" t="s">
        <v>11</v>
      </c>
      <c r="E18" s="2101">
        <v>900</v>
      </c>
      <c r="F18" s="903"/>
      <c r="G18" s="1209" t="s">
        <v>557</v>
      </c>
      <c r="H18" s="1178" t="s">
        <v>554</v>
      </c>
      <c r="I18" s="1206"/>
      <c r="J18" s="797"/>
      <c r="K18" s="1581" t="s">
        <v>41</v>
      </c>
      <c r="L18" s="1669"/>
      <c r="M18" s="1643">
        <v>700</v>
      </c>
      <c r="N18" s="1657"/>
      <c r="O18" s="331"/>
      <c r="P18" s="390"/>
      <c r="Q18" s="381"/>
      <c r="R18" s="790"/>
      <c r="S18" s="331"/>
      <c r="T18" s="332"/>
      <c r="U18" s="381"/>
      <c r="V18" s="790"/>
      <c r="W18" s="331"/>
      <c r="X18" s="390"/>
      <c r="Y18" s="381"/>
      <c r="Z18" s="791"/>
      <c r="AB18" s="1395"/>
    </row>
    <row r="19" spans="1:28" ht="21" customHeight="1">
      <c r="A19" s="1522"/>
      <c r="B19" s="1520"/>
      <c r="C19" s="1150" t="s">
        <v>523</v>
      </c>
      <c r="D19" s="952" t="s">
        <v>11</v>
      </c>
      <c r="E19" s="2101">
        <v>2550</v>
      </c>
      <c r="F19" s="903"/>
      <c r="G19" s="1209" t="s">
        <v>558</v>
      </c>
      <c r="H19" s="1178" t="s">
        <v>554</v>
      </c>
      <c r="I19" s="1206"/>
      <c r="J19" s="796"/>
      <c r="K19" s="1582"/>
      <c r="L19" s="1670"/>
      <c r="M19" s="1643"/>
      <c r="N19" s="1655"/>
      <c r="O19" s="331"/>
      <c r="P19" s="390"/>
      <c r="Q19" s="381"/>
      <c r="R19" s="790"/>
      <c r="S19" s="331"/>
      <c r="T19" s="332"/>
      <c r="U19" s="381"/>
      <c r="V19" s="790"/>
      <c r="W19" s="331"/>
      <c r="X19" s="390"/>
      <c r="Y19" s="381"/>
      <c r="Z19" s="791"/>
      <c r="AA19" s="64"/>
      <c r="AB19" s="1395"/>
    </row>
    <row r="20" spans="1:28" ht="21" customHeight="1">
      <c r="A20" s="1522"/>
      <c r="B20" s="1520"/>
      <c r="C20" s="1150" t="s">
        <v>524</v>
      </c>
      <c r="D20" s="952" t="s">
        <v>11</v>
      </c>
      <c r="E20" s="2101">
        <v>970</v>
      </c>
      <c r="F20" s="903"/>
      <c r="G20" s="1209" t="s">
        <v>559</v>
      </c>
      <c r="H20" s="1178" t="s">
        <v>554</v>
      </c>
      <c r="I20" s="1206"/>
      <c r="J20" s="798"/>
      <c r="K20" s="1582"/>
      <c r="L20" s="1670"/>
      <c r="M20" s="1643"/>
      <c r="N20" s="1658"/>
      <c r="O20" s="331"/>
      <c r="P20" s="390"/>
      <c r="Q20" s="381"/>
      <c r="R20" s="790"/>
      <c r="S20" s="331"/>
      <c r="T20" s="332"/>
      <c r="U20" s="381"/>
      <c r="V20" s="790"/>
      <c r="W20" s="331"/>
      <c r="X20" s="390"/>
      <c r="Y20" s="381"/>
      <c r="Z20" s="791"/>
      <c r="AB20" s="1395"/>
    </row>
    <row r="21" spans="1:28" ht="21" customHeight="1">
      <c r="A21" s="1522"/>
      <c r="B21" s="1520"/>
      <c r="C21" s="1150" t="s">
        <v>406</v>
      </c>
      <c r="D21" s="952" t="s">
        <v>9</v>
      </c>
      <c r="E21" s="2101">
        <v>1550</v>
      </c>
      <c r="F21" s="903"/>
      <c r="G21" s="351" t="s">
        <v>112</v>
      </c>
      <c r="H21" s="400"/>
      <c r="I21" s="381"/>
      <c r="J21" s="663"/>
      <c r="K21" s="406" t="s">
        <v>112</v>
      </c>
      <c r="L21" s="799"/>
      <c r="M21" s="800"/>
      <c r="N21" s="906"/>
      <c r="O21" s="331"/>
      <c r="P21" s="390"/>
      <c r="Q21" s="381"/>
      <c r="R21" s="790"/>
      <c r="S21" s="331"/>
      <c r="T21" s="332"/>
      <c r="U21" s="381"/>
      <c r="V21" s="790"/>
      <c r="W21" s="331"/>
      <c r="X21" s="390"/>
      <c r="Y21" s="381"/>
      <c r="Z21" s="791"/>
      <c r="AB21" s="1395"/>
    </row>
    <row r="22" spans="1:28" ht="21" customHeight="1">
      <c r="A22" s="1522"/>
      <c r="B22" s="989" t="s">
        <v>42</v>
      </c>
      <c r="C22" s="1210" t="s">
        <v>622</v>
      </c>
      <c r="D22" s="706" t="s">
        <v>11</v>
      </c>
      <c r="E22" s="2103">
        <v>3200</v>
      </c>
      <c r="F22" s="904"/>
      <c r="G22" s="395" t="s">
        <v>112</v>
      </c>
      <c r="H22" s="400"/>
      <c r="I22" s="381"/>
      <c r="J22" s="663"/>
      <c r="K22" s="1085" t="s">
        <v>43</v>
      </c>
      <c r="L22" s="1211"/>
      <c r="M22" s="793">
        <v>600</v>
      </c>
      <c r="N22" s="907"/>
      <c r="O22" s="331"/>
      <c r="P22" s="390"/>
      <c r="Q22" s="381"/>
      <c r="R22" s="790"/>
      <c r="S22" s="331"/>
      <c r="T22" s="332"/>
      <c r="U22" s="381"/>
      <c r="V22" s="790"/>
      <c r="W22" s="331"/>
      <c r="X22" s="390"/>
      <c r="Y22" s="381"/>
      <c r="Z22" s="791"/>
      <c r="AB22" s="1395"/>
    </row>
    <row r="23" spans="1:28" ht="30" customHeight="1">
      <c r="A23" s="1549" t="s">
        <v>388</v>
      </c>
      <c r="B23" s="1212"/>
      <c r="C23" s="1213" t="s">
        <v>452</v>
      </c>
      <c r="D23" s="952" t="s">
        <v>11</v>
      </c>
      <c r="E23" s="2104">
        <v>3600</v>
      </c>
      <c r="F23" s="903"/>
      <c r="G23" s="1214" t="s">
        <v>655</v>
      </c>
      <c r="H23" s="1178" t="s">
        <v>554</v>
      </c>
      <c r="I23" s="1215"/>
      <c r="J23" s="802"/>
      <c r="K23" s="1648" t="s">
        <v>392</v>
      </c>
      <c r="L23" s="1645"/>
      <c r="M23" s="1643">
        <v>350</v>
      </c>
      <c r="N23" s="1654"/>
      <c r="O23" s="331"/>
      <c r="P23" s="390"/>
      <c r="Q23" s="381"/>
      <c r="R23" s="790"/>
      <c r="S23" s="399"/>
      <c r="T23" s="803"/>
      <c r="U23" s="804"/>
      <c r="V23" s="805"/>
      <c r="W23" s="399"/>
      <c r="X23" s="400"/>
      <c r="Y23" s="804"/>
      <c r="Z23" s="806"/>
      <c r="AB23" s="1395"/>
    </row>
    <row r="24" spans="1:28" ht="21" customHeight="1">
      <c r="A24" s="1667"/>
      <c r="B24" s="1216"/>
      <c r="C24" s="1217" t="s">
        <v>393</v>
      </c>
      <c r="D24" s="1208" t="s">
        <v>11</v>
      </c>
      <c r="E24" s="2105">
        <v>3400</v>
      </c>
      <c r="F24" s="926"/>
      <c r="G24" s="1214" t="s">
        <v>656</v>
      </c>
      <c r="H24" s="1178" t="s">
        <v>554</v>
      </c>
      <c r="I24" s="1215"/>
      <c r="J24" s="807"/>
      <c r="K24" s="1649"/>
      <c r="L24" s="1646"/>
      <c r="M24" s="1555"/>
      <c r="N24" s="1655"/>
      <c r="O24" s="331"/>
      <c r="P24" s="390"/>
      <c r="Q24" s="381"/>
      <c r="R24" s="790"/>
      <c r="S24" s="399"/>
      <c r="T24" s="803"/>
      <c r="U24" s="804"/>
      <c r="V24" s="805"/>
      <c r="W24" s="399"/>
      <c r="X24" s="400"/>
      <c r="Y24" s="804"/>
      <c r="Z24" s="806"/>
      <c r="AA24" s="241"/>
      <c r="AB24" s="1395"/>
    </row>
    <row r="25" spans="1:28" ht="21" customHeight="1" thickBot="1">
      <c r="A25" s="1668"/>
      <c r="B25" s="1218"/>
      <c r="C25" s="1191" t="s">
        <v>450</v>
      </c>
      <c r="D25" s="1163" t="s">
        <v>11</v>
      </c>
      <c r="E25" s="2106">
        <v>1100</v>
      </c>
      <c r="F25" s="905"/>
      <c r="G25" s="1219" t="s">
        <v>450</v>
      </c>
      <c r="H25" s="1220" t="s">
        <v>554</v>
      </c>
      <c r="I25" s="1221"/>
      <c r="J25" s="809"/>
      <c r="K25" s="1650"/>
      <c r="L25" s="1647"/>
      <c r="M25" s="1644"/>
      <c r="N25" s="1656"/>
      <c r="O25" s="401"/>
      <c r="P25" s="402"/>
      <c r="Q25" s="810"/>
      <c r="R25" s="811"/>
      <c r="S25" s="401"/>
      <c r="T25" s="812"/>
      <c r="U25" s="810"/>
      <c r="V25" s="813"/>
      <c r="W25" s="403"/>
      <c r="X25" s="404"/>
      <c r="Y25" s="405"/>
      <c r="Z25" s="814"/>
      <c r="AA25" s="241"/>
      <c r="AB25" s="1395"/>
    </row>
    <row r="26" spans="1:28" ht="21" customHeight="1" thickTop="1">
      <c r="A26" s="1222" t="s">
        <v>187</v>
      </c>
      <c r="B26" s="1223">
        <f>SUM(E26,I26,M26,Q26,U26,Y26)</f>
        <v>56270</v>
      </c>
      <c r="C26" s="1222" t="s">
        <v>187</v>
      </c>
      <c r="D26" s="1224"/>
      <c r="E26" s="2110">
        <f>SUM(E7:E25)</f>
        <v>43270</v>
      </c>
      <c r="F26" s="1225">
        <f>SUM(F7:F25)</f>
        <v>0</v>
      </c>
      <c r="G26" s="1226" t="s">
        <v>187</v>
      </c>
      <c r="H26" s="1224"/>
      <c r="I26" s="1227">
        <f>SUM(I7:I25)</f>
        <v>1450</v>
      </c>
      <c r="J26" s="1228">
        <f>SUM(J7:J25)</f>
        <v>0</v>
      </c>
      <c r="K26" s="1226" t="s">
        <v>187</v>
      </c>
      <c r="L26" s="792"/>
      <c r="M26" s="1227">
        <f>SUM(M7:M25)</f>
        <v>4850</v>
      </c>
      <c r="N26" s="1228">
        <f>SUM(N7:N25)</f>
        <v>0</v>
      </c>
      <c r="O26" s="1226"/>
      <c r="P26" s="792"/>
      <c r="Q26" s="1227">
        <f>SUM(Q7:Q25)</f>
        <v>0</v>
      </c>
      <c r="R26" s="1229">
        <f>SUM(R8:R25)</f>
        <v>0</v>
      </c>
      <c r="S26" s="1222" t="s">
        <v>187</v>
      </c>
      <c r="T26" s="792"/>
      <c r="U26" s="1227">
        <f>SUM(U7:U25)</f>
        <v>0</v>
      </c>
      <c r="V26" s="1228">
        <f>SUM(V7:V25)</f>
        <v>0</v>
      </c>
      <c r="W26" s="1226" t="s">
        <v>187</v>
      </c>
      <c r="X26" s="1230"/>
      <c r="Y26" s="1227">
        <f>SUM(Y7:Y25)</f>
        <v>6700</v>
      </c>
      <c r="Z26" s="1228">
        <f>SUM(Z7:Z25)</f>
        <v>0</v>
      </c>
      <c r="AB26" s="1395"/>
    </row>
    <row r="27" spans="1:28" ht="12" customHeight="1">
      <c r="A27" s="34" t="s">
        <v>399</v>
      </c>
      <c r="B27" s="38"/>
      <c r="C27" s="38"/>
      <c r="D27" s="107"/>
      <c r="E27" s="38"/>
      <c r="F27" s="38"/>
      <c r="G27" s="38"/>
      <c r="H27" s="108"/>
      <c r="I27" s="38"/>
      <c r="J27" s="38"/>
      <c r="K27" s="38"/>
      <c r="L27" s="108"/>
      <c r="M27" s="38"/>
      <c r="N27" s="34" t="s">
        <v>795</v>
      </c>
      <c r="P27" s="108"/>
      <c r="S27" s="38"/>
      <c r="AB27" s="72"/>
    </row>
    <row r="28" spans="1:28" ht="12" customHeight="1">
      <c r="A28" s="34" t="s">
        <v>521</v>
      </c>
      <c r="B28" s="38"/>
      <c r="C28" s="38"/>
      <c r="D28" s="108"/>
      <c r="E28" s="38"/>
      <c r="F28" s="38"/>
      <c r="G28" s="38"/>
      <c r="H28" s="108"/>
      <c r="I28" s="38"/>
      <c r="J28" s="38"/>
      <c r="K28" s="38"/>
      <c r="L28" s="108"/>
      <c r="M28" s="34"/>
      <c r="N28" s="34" t="s">
        <v>796</v>
      </c>
      <c r="P28" s="108"/>
      <c r="R28" s="38"/>
      <c r="S28" s="242"/>
    </row>
    <row r="29" spans="1:28" ht="12" customHeight="1">
      <c r="A29" s="34" t="s">
        <v>626</v>
      </c>
      <c r="B29" s="38"/>
      <c r="C29" s="38"/>
      <c r="D29" s="108"/>
      <c r="E29" s="38"/>
      <c r="F29" s="38"/>
      <c r="G29" s="38"/>
      <c r="H29" s="108"/>
      <c r="I29" s="38"/>
      <c r="J29" s="38"/>
      <c r="K29" s="38"/>
      <c r="L29" s="108"/>
      <c r="M29" s="34"/>
      <c r="N29" s="34" t="s">
        <v>262</v>
      </c>
      <c r="P29" s="108"/>
    </row>
    <row r="30" spans="1:28" ht="12" customHeight="1">
      <c r="A30" s="34" t="s">
        <v>806</v>
      </c>
      <c r="B30" s="38"/>
      <c r="C30" s="38"/>
      <c r="D30" s="108"/>
      <c r="E30" s="240"/>
      <c r="F30" s="240"/>
      <c r="G30" s="38"/>
      <c r="H30" s="108"/>
      <c r="I30" s="240"/>
      <c r="J30" s="38"/>
      <c r="K30" s="38"/>
      <c r="L30" s="108"/>
      <c r="M30" s="34"/>
      <c r="N30" s="34" t="s">
        <v>797</v>
      </c>
      <c r="P30" s="108"/>
      <c r="R30" s="38"/>
      <c r="S30" s="38"/>
      <c r="W30" s="495"/>
      <c r="X30" s="495"/>
      <c r="Y30" s="495"/>
      <c r="Z30" s="495"/>
      <c r="AA30" s="495"/>
      <c r="AB30" s="495"/>
    </row>
    <row r="31" spans="1:28" ht="11.25" customHeight="1">
      <c r="A31" s="245" t="s">
        <v>502</v>
      </c>
      <c r="B31" s="38"/>
      <c r="C31" s="38"/>
      <c r="D31" s="108"/>
      <c r="E31" s="38"/>
      <c r="F31" s="38"/>
      <c r="G31" s="38"/>
      <c r="H31" s="108"/>
      <c r="I31" s="38"/>
      <c r="J31" s="38"/>
      <c r="K31" s="38"/>
      <c r="L31" s="108"/>
      <c r="M31" s="38"/>
      <c r="N31" s="34" t="s">
        <v>799</v>
      </c>
      <c r="O31" s="501"/>
      <c r="P31" s="500"/>
      <c r="Q31" s="500"/>
      <c r="R31" s="500"/>
      <c r="S31" s="500"/>
      <c r="T31" s="501"/>
      <c r="U31" s="501"/>
      <c r="V31" s="499"/>
      <c r="W31" s="495"/>
      <c r="X31" s="925"/>
      <c r="Y31" s="925"/>
      <c r="Z31" s="925"/>
      <c r="AA31" s="925"/>
      <c r="AB31" s="925"/>
    </row>
    <row r="32" spans="1:28" ht="11.25" customHeight="1">
      <c r="A32" s="1197" t="s">
        <v>794</v>
      </c>
      <c r="B32" s="38"/>
      <c r="C32" s="38"/>
      <c r="D32" s="108"/>
      <c r="E32" s="38"/>
      <c r="F32" s="38"/>
      <c r="G32" s="38"/>
      <c r="H32" s="108"/>
      <c r="I32" s="38"/>
      <c r="J32" s="38"/>
      <c r="K32" s="38"/>
      <c r="L32" s="108"/>
      <c r="M32" s="38"/>
      <c r="N32" s="34"/>
      <c r="O32" s="501"/>
      <c r="P32" s="500"/>
      <c r="Q32" s="500"/>
      <c r="R32" s="500"/>
      <c r="S32" s="500"/>
      <c r="T32" s="501"/>
      <c r="U32" s="501"/>
      <c r="V32" s="499"/>
      <c r="W32" s="1505" t="s">
        <v>484</v>
      </c>
      <c r="X32" s="1505"/>
      <c r="Y32" s="1505"/>
      <c r="Z32" s="1505"/>
      <c r="AA32" s="1505"/>
      <c r="AB32" s="1505"/>
    </row>
    <row r="33" spans="1:28" ht="11.25" customHeight="1">
      <c r="A33" s="245" t="s">
        <v>498</v>
      </c>
      <c r="W33" s="1505"/>
      <c r="X33" s="1505"/>
      <c r="Y33" s="1505"/>
      <c r="Z33" s="1505"/>
      <c r="AA33" s="1505"/>
      <c r="AB33" s="1505"/>
    </row>
    <row r="34" spans="1:28" ht="11.25" customHeight="1">
      <c r="A34" s="245" t="s">
        <v>499</v>
      </c>
      <c r="W34" s="1506" t="s">
        <v>798</v>
      </c>
      <c r="X34" s="1506"/>
      <c r="Y34" s="1506"/>
      <c r="Z34" s="1506"/>
      <c r="AA34" s="1506"/>
      <c r="AB34" s="1506"/>
    </row>
    <row r="35" spans="1:28" ht="12" customHeight="1">
      <c r="B35" s="64"/>
    </row>
  </sheetData>
  <mergeCells count="71">
    <mergeCell ref="B11:B12"/>
    <mergeCell ref="B14:B16"/>
    <mergeCell ref="W34:AB34"/>
    <mergeCell ref="W32:AB33"/>
    <mergeCell ref="R1:R2"/>
    <mergeCell ref="X1:Z1"/>
    <mergeCell ref="V1:W1"/>
    <mergeCell ref="P5:R5"/>
    <mergeCell ref="P4:R4"/>
    <mergeCell ref="S4:U4"/>
    <mergeCell ref="S3:U3"/>
    <mergeCell ref="S1:U2"/>
    <mergeCell ref="S5:U5"/>
    <mergeCell ref="X7:X9"/>
    <mergeCell ref="Y7:Y9"/>
    <mergeCell ref="X2:Z2"/>
    <mergeCell ref="V2:W2"/>
    <mergeCell ref="V3:Z3"/>
    <mergeCell ref="X6:Y6"/>
    <mergeCell ref="V4:Z5"/>
    <mergeCell ref="A18:A22"/>
    <mergeCell ref="H5:J5"/>
    <mergeCell ref="K5:L5"/>
    <mergeCell ref="D4:J4"/>
    <mergeCell ref="K4:L4"/>
    <mergeCell ref="D5:F5"/>
    <mergeCell ref="I7:I9"/>
    <mergeCell ref="G7:G9"/>
    <mergeCell ref="M5:O5"/>
    <mergeCell ref="M4:O4"/>
    <mergeCell ref="F8:F10"/>
    <mergeCell ref="H6:I6"/>
    <mergeCell ref="A23:A25"/>
    <mergeCell ref="D6:E6"/>
    <mergeCell ref="A7:A17"/>
    <mergeCell ref="L18:L20"/>
    <mergeCell ref="B18:B21"/>
    <mergeCell ref="B7:B8"/>
    <mergeCell ref="L7:L9"/>
    <mergeCell ref="K7:K9"/>
    <mergeCell ref="J7:J9"/>
    <mergeCell ref="K18:K20"/>
    <mergeCell ref="C8:C10"/>
    <mergeCell ref="D8:D10"/>
    <mergeCell ref="E8:E10"/>
    <mergeCell ref="H7:H8"/>
    <mergeCell ref="L6:M6"/>
    <mergeCell ref="M7:M9"/>
    <mergeCell ref="A1:B1"/>
    <mergeCell ref="P1:Q1"/>
    <mergeCell ref="H1:K1"/>
    <mergeCell ref="A3:B3"/>
    <mergeCell ref="D1:G1"/>
    <mergeCell ref="H2:K3"/>
    <mergeCell ref="C2:G3"/>
    <mergeCell ref="L1:M1"/>
    <mergeCell ref="N1:O1"/>
    <mergeCell ref="P2:Q3"/>
    <mergeCell ref="L2:O3"/>
    <mergeCell ref="P6:Q6"/>
    <mergeCell ref="AB6:AB26"/>
    <mergeCell ref="M23:M25"/>
    <mergeCell ref="L23:L25"/>
    <mergeCell ref="K23:K25"/>
    <mergeCell ref="N7:N9"/>
    <mergeCell ref="T6:U6"/>
    <mergeCell ref="N23:N25"/>
    <mergeCell ref="M18:M20"/>
    <mergeCell ref="N18:N20"/>
    <mergeCell ref="Z7:Z9"/>
    <mergeCell ref="W7:W9"/>
  </mergeCells>
  <phoneticPr fontId="3"/>
  <conditionalFormatting sqref="Z7 N10:N17 J7 N7 J10:J16 R7:R17 F7 F26 Z26 V26 V8:V17 F11:F17">
    <cfRule type="expression" dxfId="47" priority="10" stopIfTrue="1">
      <formula>E7&lt;F7</formula>
    </cfRule>
  </conditionalFormatting>
  <conditionalFormatting sqref="Z15:Z17">
    <cfRule type="expression" dxfId="46" priority="11" stopIfTrue="1">
      <formula>Y22&lt;Z15</formula>
    </cfRule>
  </conditionalFormatting>
  <conditionalFormatting sqref="J27 R27 F27 V27">
    <cfRule type="expression" dxfId="45" priority="9" stopIfTrue="1">
      <formula>E27&lt;F27</formula>
    </cfRule>
  </conditionalFormatting>
  <conditionalFormatting sqref="Z22 Z19 N18:N19 R18:R22 N22 F18:F22 V18:V22">
    <cfRule type="expression" dxfId="44" priority="7" stopIfTrue="1">
      <formula>E18&lt;F18</formula>
    </cfRule>
  </conditionalFormatting>
  <conditionalFormatting sqref="Z18">
    <cfRule type="expression" dxfId="43" priority="8" stopIfTrue="1">
      <formula>Y25&lt;Z18</formula>
    </cfRule>
  </conditionalFormatting>
  <conditionalFormatting sqref="Z23:Z25 J23 R23:R25 N23 F23 V23:V25">
    <cfRule type="expression" dxfId="42" priority="5" stopIfTrue="1">
      <formula>E23&lt;F23</formula>
    </cfRule>
  </conditionalFormatting>
  <conditionalFormatting sqref="F24:F25">
    <cfRule type="expression" dxfId="41" priority="6" stopIfTrue="1">
      <formula>E24&lt;F24</formula>
    </cfRule>
  </conditionalFormatting>
  <conditionalFormatting sqref="J17">
    <cfRule type="expression" dxfId="40" priority="4" stopIfTrue="1">
      <formula>I17&lt;J17</formula>
    </cfRule>
  </conditionalFormatting>
  <conditionalFormatting sqref="J18:J20">
    <cfRule type="expression" dxfId="39" priority="3" stopIfTrue="1">
      <formula>I18&lt;J18</formula>
    </cfRule>
  </conditionalFormatting>
  <conditionalFormatting sqref="V7">
    <cfRule type="expression" dxfId="38" priority="2" stopIfTrue="1">
      <formula>U7&lt;V7</formula>
    </cfRule>
  </conditionalFormatting>
  <conditionalFormatting sqref="Z11:Z14">
    <cfRule type="expression" dxfId="37" priority="30" stopIfTrue="1">
      <formula>Y19&lt;Z11</formula>
    </cfRule>
  </conditionalFormatting>
  <conditionalFormatting sqref="F8">
    <cfRule type="expression" dxfId="36" priority="1" stopIfTrue="1">
      <formula>E8&lt;F8</formula>
    </cfRule>
  </conditionalFormatting>
  <dataValidations count="2">
    <dataValidation imeMode="off" allowBlank="1" showInputMessage="1" showErrorMessage="1" sqref="U26:V26 Y26:Z26 P2:Q3 D1:G1 N1:O1 U7:V7 I23:J23 M26:N26 M16:N16 I26:J26 H5:J5 D5:F5 V2:Z2 V4:Z5 S1:U3 M18:N20 M22:N23 M7:N7 I7:J7 Y7:Z7 E7:F8 E11:F26" xr:uid="{00000000-0002-0000-0800-000000000000}"/>
    <dataValidation imeMode="halfAlpha" allowBlank="1" showInputMessage="1" showErrorMessage="1" sqref="J17:J20" xr:uid="{00000000-0002-0000-0800-000001000000}"/>
  </dataValidations>
  <printOptions horizontalCentered="1"/>
  <pageMargins left="0.39370078740157483" right="0" top="0.39370078740157483" bottom="0" header="0.51181102362204722" footer="0.19685039370078741"/>
  <pageSetup paperSize="9" scale="95" orientation="landscape" cellComments="asDisplayed"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B38"/>
  <sheetViews>
    <sheetView showZeros="0" workbookViewId="0">
      <selection activeCell="V21" sqref="V21"/>
    </sheetView>
  </sheetViews>
  <sheetFormatPr defaultRowHeight="11.25"/>
  <cols>
    <col min="1" max="1" width="5" style="60" customWidth="1"/>
    <col min="2" max="2" width="6.625" style="60" customWidth="1"/>
    <col min="3" max="3" width="6.75" style="60" customWidth="1"/>
    <col min="4" max="4" width="1.625" style="60" customWidth="1"/>
    <col min="5" max="5" width="6.125" style="60" customWidth="1"/>
    <col min="6" max="6" width="8.25" style="60" customWidth="1"/>
    <col min="7" max="7" width="5.625" style="60" customWidth="1"/>
    <col min="8" max="8" width="1.625" style="60" customWidth="1"/>
    <col min="9" max="9" width="6.125" style="60" customWidth="1"/>
    <col min="10" max="10" width="7.625" style="60" customWidth="1"/>
    <col min="11" max="11" width="5.625" style="60" customWidth="1"/>
    <col min="12" max="12" width="1.625" style="60" customWidth="1"/>
    <col min="13" max="13" width="6.125" style="60" customWidth="1"/>
    <col min="14" max="14" width="7.625" style="60" customWidth="1"/>
    <col min="15" max="15" width="5.625" style="60" customWidth="1"/>
    <col min="16" max="16" width="1.625" style="60" customWidth="1"/>
    <col min="17" max="17" width="6.125" style="60" customWidth="1"/>
    <col min="18" max="18" width="7.625" style="60" customWidth="1"/>
    <col min="19" max="19" width="5.625" style="60" customWidth="1"/>
    <col min="20" max="20" width="1.625" style="60" customWidth="1"/>
    <col min="21" max="21" width="6.125" style="60" customWidth="1"/>
    <col min="22" max="22" width="7.625" style="60" customWidth="1"/>
    <col min="23" max="23" width="5.625" style="60" customWidth="1"/>
    <col min="24" max="24" width="1.625" style="60" customWidth="1"/>
    <col min="25" max="25" width="6.125" style="60" customWidth="1"/>
    <col min="26" max="26" width="7.625" style="60" customWidth="1"/>
    <col min="27" max="27" width="0.5" style="60" customWidth="1"/>
    <col min="28" max="28" width="2.375" style="60" customWidth="1"/>
    <col min="29" max="29" width="3" style="60" customWidth="1"/>
    <col min="30" max="30" width="5.875" style="60" customWidth="1"/>
    <col min="31" max="31" width="3.375" style="60" customWidth="1"/>
    <col min="32" max="16384" width="9" style="60"/>
  </cols>
  <sheetData>
    <row r="1" spans="1:28" s="221" customFormat="1" ht="15" customHeight="1">
      <c r="A1" s="1540" t="str">
        <f>市内河!A1</f>
        <v>令和3年</v>
      </c>
      <c r="B1" s="1540"/>
      <c r="C1" s="481" t="s">
        <v>232</v>
      </c>
      <c r="D1" s="620"/>
      <c r="E1" s="1545">
        <f>市内河!$D$1</f>
        <v>0</v>
      </c>
      <c r="F1" s="1545"/>
      <c r="G1" s="1546"/>
      <c r="H1" s="1412" t="s">
        <v>245</v>
      </c>
      <c r="I1" s="1412"/>
      <c r="J1" s="1412"/>
      <c r="K1" s="1412"/>
      <c r="L1" s="1556" t="s">
        <v>370</v>
      </c>
      <c r="M1" s="1557"/>
      <c r="N1" s="1666">
        <f>市内河!$N$1</f>
        <v>0</v>
      </c>
      <c r="O1" s="1735"/>
      <c r="P1" s="1412" t="s">
        <v>371</v>
      </c>
      <c r="Q1" s="1412"/>
      <c r="R1" s="1451" t="s">
        <v>286</v>
      </c>
      <c r="S1" s="1311">
        <f>市内河!$R$1</f>
        <v>0</v>
      </c>
      <c r="T1" s="1441"/>
      <c r="U1" s="1579"/>
      <c r="V1" s="1492" t="s">
        <v>373</v>
      </c>
      <c r="W1" s="1450"/>
      <c r="X1" s="1450" t="s">
        <v>374</v>
      </c>
      <c r="Y1" s="1450"/>
      <c r="Z1" s="1450"/>
      <c r="AA1" s="71"/>
    </row>
    <row r="2" spans="1:28" s="221" customFormat="1" ht="17.100000000000001" customHeight="1">
      <c r="A2" s="468">
        <f>市内河!A2</f>
        <v>44348</v>
      </c>
      <c r="B2" s="469" t="s">
        <v>344</v>
      </c>
      <c r="C2" s="1457">
        <f>市内河!C2</f>
        <v>0</v>
      </c>
      <c r="D2" s="1458"/>
      <c r="E2" s="1458"/>
      <c r="F2" s="1458"/>
      <c r="G2" s="1458"/>
      <c r="H2" s="1458">
        <f>市内河!G2</f>
        <v>0</v>
      </c>
      <c r="I2" s="1458"/>
      <c r="J2" s="1458"/>
      <c r="K2" s="1458"/>
      <c r="L2" s="1438">
        <f>市内河!L2</f>
        <v>0</v>
      </c>
      <c r="M2" s="1438"/>
      <c r="N2" s="1438"/>
      <c r="O2" s="1438"/>
      <c r="P2" s="1446">
        <f>市内河!O2</f>
        <v>0</v>
      </c>
      <c r="Q2" s="1446"/>
      <c r="R2" s="1453"/>
      <c r="S2" s="1442"/>
      <c r="T2" s="1442"/>
      <c r="U2" s="1580"/>
      <c r="V2" s="1484">
        <f>市内河!U2</f>
        <v>0</v>
      </c>
      <c r="W2" s="1485"/>
      <c r="X2" s="1736">
        <f>市内河!W2</f>
        <v>0</v>
      </c>
      <c r="Y2" s="1736"/>
      <c r="Z2" s="1736"/>
      <c r="AA2" s="71"/>
      <c r="AB2" s="640"/>
    </row>
    <row r="3" spans="1:28" s="221" customFormat="1" ht="15" customHeight="1">
      <c r="A3" s="1456" t="s">
        <v>193</v>
      </c>
      <c r="B3" s="1456"/>
      <c r="C3" s="1459"/>
      <c r="D3" s="1460"/>
      <c r="E3" s="1460"/>
      <c r="F3" s="1460"/>
      <c r="G3" s="1460"/>
      <c r="H3" s="1460"/>
      <c r="I3" s="1460"/>
      <c r="J3" s="1460"/>
      <c r="K3" s="1543"/>
      <c r="L3" s="1438"/>
      <c r="M3" s="1438"/>
      <c r="N3" s="1438"/>
      <c r="O3" s="1438"/>
      <c r="P3" s="1446"/>
      <c r="Q3" s="1446"/>
      <c r="R3" s="482" t="s">
        <v>100</v>
      </c>
      <c r="S3" s="1727">
        <f>SUM(F31,J31,N31,R31,V31,Z31)</f>
        <v>0</v>
      </c>
      <c r="T3" s="1728"/>
      <c r="U3" s="1728"/>
      <c r="V3" s="1412" t="s">
        <v>372</v>
      </c>
      <c r="W3" s="1412"/>
      <c r="X3" s="1412"/>
      <c r="Y3" s="1412"/>
      <c r="Z3" s="1503"/>
    </row>
    <row r="4" spans="1:28" s="221" customFormat="1" ht="15" customHeight="1">
      <c r="A4" s="477"/>
      <c r="B4" s="477"/>
      <c r="C4" s="471" t="s">
        <v>264</v>
      </c>
      <c r="D4" s="1558">
        <f>市内河!D4</f>
        <v>0</v>
      </c>
      <c r="E4" s="1559"/>
      <c r="F4" s="1559"/>
      <c r="G4" s="1559"/>
      <c r="H4" s="1559"/>
      <c r="I4" s="1559"/>
      <c r="J4" s="1560"/>
      <c r="K4" s="1561" t="s">
        <v>114</v>
      </c>
      <c r="L4" s="1625"/>
      <c r="M4" s="1634">
        <f>市内河!N4</f>
        <v>0</v>
      </c>
      <c r="N4" s="1634"/>
      <c r="O4" s="1635"/>
      <c r="P4" s="1725" t="s">
        <v>341</v>
      </c>
      <c r="Q4" s="1733"/>
      <c r="R4" s="1726"/>
      <c r="S4" s="1725" t="s">
        <v>342</v>
      </c>
      <c r="T4" s="1726"/>
      <c r="U4" s="1726"/>
      <c r="V4" s="1426">
        <f>市内河!U4</f>
        <v>0</v>
      </c>
      <c r="W4" s="1479"/>
      <c r="X4" s="1479"/>
      <c r="Y4" s="1479"/>
      <c r="Z4" s="1480"/>
      <c r="AB4" s="641">
        <v>7</v>
      </c>
    </row>
    <row r="5" spans="1:28" s="221" customFormat="1" ht="15" customHeight="1">
      <c r="A5" s="478"/>
      <c r="B5" s="478"/>
      <c r="C5" s="474" t="s">
        <v>334</v>
      </c>
      <c r="D5" s="1471">
        <f>市内河!D5</f>
        <v>0</v>
      </c>
      <c r="E5" s="1471"/>
      <c r="F5" s="1564"/>
      <c r="G5" s="479" t="s">
        <v>348</v>
      </c>
      <c r="H5" s="1469">
        <f>市内河!H5</f>
        <v>0</v>
      </c>
      <c r="I5" s="1562"/>
      <c r="J5" s="1563"/>
      <c r="K5" s="1398" t="s">
        <v>115</v>
      </c>
      <c r="L5" s="1398"/>
      <c r="M5" s="1571">
        <f>市内河!N5</f>
        <v>0</v>
      </c>
      <c r="N5" s="1572"/>
      <c r="O5" s="1573"/>
      <c r="P5" s="1566"/>
      <c r="Q5" s="1567"/>
      <c r="R5" s="1568"/>
      <c r="S5" s="1486"/>
      <c r="T5" s="1569"/>
      <c r="U5" s="1569"/>
      <c r="V5" s="1426"/>
      <c r="W5" s="1482"/>
      <c r="X5" s="1482"/>
      <c r="Y5" s="1482"/>
      <c r="Z5" s="1480"/>
    </row>
    <row r="6" spans="1:28" ht="18" customHeight="1">
      <c r="A6" s="116" t="s">
        <v>2</v>
      </c>
      <c r="B6" s="115"/>
      <c r="C6" s="187" t="s">
        <v>185</v>
      </c>
      <c r="D6" s="1734" t="s">
        <v>3</v>
      </c>
      <c r="E6" s="1353"/>
      <c r="F6" s="761" t="s">
        <v>118</v>
      </c>
      <c r="G6" s="186" t="s">
        <v>325</v>
      </c>
      <c r="H6" s="1734" t="s">
        <v>3</v>
      </c>
      <c r="I6" s="1353"/>
      <c r="J6" s="761" t="s">
        <v>118</v>
      </c>
      <c r="K6" s="186" t="s">
        <v>326</v>
      </c>
      <c r="L6" s="1737" t="s">
        <v>3</v>
      </c>
      <c r="M6" s="1738"/>
      <c r="N6" s="761" t="s">
        <v>118</v>
      </c>
      <c r="O6" s="600" t="s">
        <v>328</v>
      </c>
      <c r="P6" s="1737" t="s">
        <v>3</v>
      </c>
      <c r="Q6" s="1738"/>
      <c r="R6" s="761" t="s">
        <v>118</v>
      </c>
      <c r="S6" s="600" t="s">
        <v>263</v>
      </c>
      <c r="T6" s="1737" t="s">
        <v>3</v>
      </c>
      <c r="U6" s="1738"/>
      <c r="V6" s="761" t="s">
        <v>118</v>
      </c>
      <c r="W6" s="186" t="s">
        <v>4</v>
      </c>
      <c r="X6" s="1734" t="s">
        <v>3</v>
      </c>
      <c r="Y6" s="1353"/>
      <c r="Z6" s="761" t="s">
        <v>118</v>
      </c>
      <c r="AB6" s="1395" t="s">
        <v>324</v>
      </c>
    </row>
    <row r="7" spans="1:28" ht="15.6" customHeight="1">
      <c r="A7" s="1713" t="s">
        <v>238</v>
      </c>
      <c r="B7" s="1711" t="s">
        <v>525</v>
      </c>
      <c r="C7" s="247" t="s">
        <v>194</v>
      </c>
      <c r="D7" s="42" t="s">
        <v>11</v>
      </c>
      <c r="E7" s="2111">
        <v>2100</v>
      </c>
      <c r="F7" s="884"/>
      <c r="G7" s="1718" t="s">
        <v>104</v>
      </c>
      <c r="H7" s="1723"/>
      <c r="I7" s="1724">
        <v>1050</v>
      </c>
      <c r="J7" s="1720"/>
      <c r="K7" s="1718" t="s">
        <v>104</v>
      </c>
      <c r="L7" s="1729"/>
      <c r="M7" s="1724">
        <v>1600</v>
      </c>
      <c r="N7" s="1730"/>
      <c r="O7" s="1732" t="s">
        <v>104</v>
      </c>
      <c r="P7" s="609"/>
      <c r="Q7" s="771"/>
      <c r="R7" s="646"/>
      <c r="S7" s="1718" t="s">
        <v>104</v>
      </c>
      <c r="T7" s="609"/>
      <c r="U7" s="772"/>
      <c r="V7" s="520"/>
      <c r="W7" s="1751" t="s">
        <v>358</v>
      </c>
      <c r="X7" s="1754"/>
      <c r="Y7" s="2114">
        <v>7000</v>
      </c>
      <c r="Z7" s="1758"/>
      <c r="AA7" s="62"/>
      <c r="AB7" s="1395"/>
    </row>
    <row r="8" spans="1:28" ht="15.6" customHeight="1">
      <c r="A8" s="1714"/>
      <c r="B8" s="1715"/>
      <c r="C8" s="247" t="s">
        <v>357</v>
      </c>
      <c r="D8" s="42" t="s">
        <v>11</v>
      </c>
      <c r="E8" s="2111">
        <v>1900</v>
      </c>
      <c r="F8" s="884"/>
      <c r="G8" s="1719"/>
      <c r="H8" s="1723"/>
      <c r="I8" s="1360"/>
      <c r="J8" s="1721"/>
      <c r="K8" s="1719"/>
      <c r="L8" s="1729"/>
      <c r="M8" s="1360"/>
      <c r="N8" s="1731"/>
      <c r="O8" s="1719"/>
      <c r="P8" s="610"/>
      <c r="Q8" s="773"/>
      <c r="R8" s="774"/>
      <c r="S8" s="1719"/>
      <c r="T8" s="610"/>
      <c r="U8" s="775"/>
      <c r="V8" s="774"/>
      <c r="W8" s="1752"/>
      <c r="X8" s="1755"/>
      <c r="Y8" s="2115"/>
      <c r="Z8" s="1759"/>
      <c r="AA8" s="62"/>
      <c r="AB8" s="1395"/>
    </row>
    <row r="9" spans="1:28" ht="15.6" customHeight="1">
      <c r="A9" s="1714"/>
      <c r="B9" s="1715"/>
      <c r="C9" s="247" t="s">
        <v>22</v>
      </c>
      <c r="D9" s="42" t="s">
        <v>11</v>
      </c>
      <c r="E9" s="2111">
        <v>3000</v>
      </c>
      <c r="F9" s="884"/>
      <c r="G9" s="1719"/>
      <c r="H9" s="1723"/>
      <c r="I9" s="1360"/>
      <c r="J9" s="1721"/>
      <c r="K9" s="1719"/>
      <c r="L9" s="1729"/>
      <c r="M9" s="1360"/>
      <c r="N9" s="1731"/>
      <c r="O9" s="1719"/>
      <c r="P9" s="610"/>
      <c r="Q9" s="773"/>
      <c r="R9" s="774"/>
      <c r="S9" s="1719"/>
      <c r="T9" s="610"/>
      <c r="U9" s="775"/>
      <c r="V9" s="774"/>
      <c r="W9" s="1752"/>
      <c r="X9" s="1755"/>
      <c r="Y9" s="2115"/>
      <c r="Z9" s="1759"/>
      <c r="AA9" s="61"/>
      <c r="AB9" s="1395"/>
    </row>
    <row r="10" spans="1:28" ht="15.6" customHeight="1">
      <c r="A10" s="1714"/>
      <c r="B10" s="1715"/>
      <c r="C10" s="247" t="s">
        <v>599</v>
      </c>
      <c r="D10" s="42" t="s">
        <v>11</v>
      </c>
      <c r="E10" s="2111">
        <v>3400</v>
      </c>
      <c r="F10" s="884"/>
      <c r="G10" s="1719"/>
      <c r="H10" s="1723"/>
      <c r="I10" s="1360"/>
      <c r="J10" s="1721"/>
      <c r="K10" s="1719"/>
      <c r="L10" s="1729"/>
      <c r="M10" s="1360"/>
      <c r="N10" s="1731"/>
      <c r="O10" s="1719"/>
      <c r="P10" s="610"/>
      <c r="Q10" s="773"/>
      <c r="R10" s="774"/>
      <c r="S10" s="1719"/>
      <c r="T10" s="610"/>
      <c r="U10" s="775"/>
      <c r="V10" s="774"/>
      <c r="W10" s="1752"/>
      <c r="X10" s="1755"/>
      <c r="Y10" s="2115"/>
      <c r="Z10" s="1759"/>
      <c r="AA10" s="62"/>
      <c r="AB10" s="1395"/>
    </row>
    <row r="11" spans="1:28" ht="15.6" customHeight="1">
      <c r="A11" s="1714"/>
      <c r="B11" s="1715"/>
      <c r="C11" s="247" t="s">
        <v>23</v>
      </c>
      <c r="D11" s="42" t="s">
        <v>11</v>
      </c>
      <c r="E11" s="2111">
        <v>2750</v>
      </c>
      <c r="F11" s="884"/>
      <c r="G11" s="1719"/>
      <c r="H11" s="1723"/>
      <c r="I11" s="1360"/>
      <c r="J11" s="1721"/>
      <c r="K11" s="1719"/>
      <c r="L11" s="1729"/>
      <c r="M11" s="1360"/>
      <c r="N11" s="1731"/>
      <c r="O11" s="1719"/>
      <c r="P11" s="312" t="s">
        <v>554</v>
      </c>
      <c r="Q11" s="773"/>
      <c r="R11" s="774"/>
      <c r="S11" s="1719"/>
      <c r="T11" s="312" t="s">
        <v>620</v>
      </c>
      <c r="U11" s="775"/>
      <c r="V11" s="774"/>
      <c r="W11" s="1752"/>
      <c r="X11" s="1755"/>
      <c r="Y11" s="2115"/>
      <c r="Z11" s="1759"/>
      <c r="AA11" s="62"/>
      <c r="AB11" s="1395"/>
    </row>
    <row r="12" spans="1:28" ht="15.6" customHeight="1">
      <c r="A12" s="1714"/>
      <c r="B12" s="1715"/>
      <c r="C12" s="247" t="s">
        <v>600</v>
      </c>
      <c r="D12" s="42" t="s">
        <v>11</v>
      </c>
      <c r="E12" s="2111">
        <v>3150</v>
      </c>
      <c r="F12" s="884"/>
      <c r="G12" s="1719"/>
      <c r="H12" s="1723"/>
      <c r="I12" s="1360"/>
      <c r="J12" s="1721"/>
      <c r="K12" s="1719"/>
      <c r="L12" s="1729"/>
      <c r="M12" s="1360"/>
      <c r="N12" s="1731"/>
      <c r="O12" s="1719"/>
      <c r="P12" s="610"/>
      <c r="Q12" s="773"/>
      <c r="R12" s="774"/>
      <c r="S12" s="1719"/>
      <c r="T12" s="610"/>
      <c r="U12" s="775"/>
      <c r="V12" s="774"/>
      <c r="W12" s="1752"/>
      <c r="X12" s="1755"/>
      <c r="Y12" s="2115"/>
      <c r="Z12" s="1759"/>
      <c r="AA12" s="61"/>
      <c r="AB12" s="1395"/>
    </row>
    <row r="13" spans="1:28" ht="15.6" customHeight="1">
      <c r="A13" s="1714"/>
      <c r="B13" s="1715"/>
      <c r="C13" s="247" t="s">
        <v>24</v>
      </c>
      <c r="D13" s="42" t="s">
        <v>11</v>
      </c>
      <c r="E13" s="2111">
        <v>2750</v>
      </c>
      <c r="F13" s="884"/>
      <c r="G13" s="1719"/>
      <c r="H13" s="1723"/>
      <c r="I13" s="1360"/>
      <c r="J13" s="1721"/>
      <c r="K13" s="1719"/>
      <c r="L13" s="1729"/>
      <c r="M13" s="1360"/>
      <c r="N13" s="1731"/>
      <c r="O13" s="1719"/>
      <c r="P13" s="610"/>
      <c r="Q13" s="773"/>
      <c r="R13" s="774"/>
      <c r="S13" s="1719"/>
      <c r="T13" s="610"/>
      <c r="U13" s="775"/>
      <c r="V13" s="774"/>
      <c r="W13" s="1752"/>
      <c r="X13" s="1755"/>
      <c r="Y13" s="2115"/>
      <c r="Z13" s="1759"/>
      <c r="AB13" s="1395"/>
    </row>
    <row r="14" spans="1:28" ht="15.6" customHeight="1">
      <c r="A14" s="1714"/>
      <c r="B14" s="1715"/>
      <c r="C14" s="247" t="s">
        <v>400</v>
      </c>
      <c r="D14" s="42" t="s">
        <v>11</v>
      </c>
      <c r="E14" s="2111">
        <v>1700</v>
      </c>
      <c r="F14" s="884"/>
      <c r="G14" s="1719"/>
      <c r="H14" s="1723"/>
      <c r="I14" s="1360"/>
      <c r="J14" s="1721"/>
      <c r="K14" s="1719"/>
      <c r="L14" s="1729"/>
      <c r="M14" s="1360"/>
      <c r="N14" s="1731"/>
      <c r="O14" s="1719"/>
      <c r="P14" s="610"/>
      <c r="Q14" s="773"/>
      <c r="R14" s="774"/>
      <c r="S14" s="1719"/>
      <c r="T14" s="610"/>
      <c r="U14" s="775"/>
      <c r="V14" s="774"/>
      <c r="W14" s="1752"/>
      <c r="X14" s="1755"/>
      <c r="Y14" s="2115"/>
      <c r="Z14" s="1759"/>
      <c r="AB14" s="1395"/>
    </row>
    <row r="15" spans="1:28" ht="15.6" customHeight="1">
      <c r="A15" s="1714"/>
      <c r="B15" s="1715"/>
      <c r="C15" s="247" t="s">
        <v>601</v>
      </c>
      <c r="D15" s="42" t="s">
        <v>11</v>
      </c>
      <c r="E15" s="2111">
        <v>1900</v>
      </c>
      <c r="F15" s="884"/>
      <c r="G15" s="1719"/>
      <c r="H15" s="1723"/>
      <c r="I15" s="1360"/>
      <c r="J15" s="1722"/>
      <c r="K15" s="1719"/>
      <c r="L15" s="1729"/>
      <c r="M15" s="1360"/>
      <c r="N15" s="1731"/>
      <c r="O15" s="1719"/>
      <c r="P15" s="611"/>
      <c r="Q15" s="776"/>
      <c r="R15" s="777"/>
      <c r="S15" s="1719"/>
      <c r="T15" s="611"/>
      <c r="U15" s="778"/>
      <c r="V15" s="777"/>
      <c r="W15" s="1752"/>
      <c r="X15" s="1755"/>
      <c r="Y15" s="2115"/>
      <c r="Z15" s="1759"/>
      <c r="AB15" s="1395"/>
    </row>
    <row r="16" spans="1:28" ht="15.6" customHeight="1">
      <c r="A16" s="1714"/>
      <c r="B16" s="1711" t="s">
        <v>240</v>
      </c>
      <c r="C16" s="247" t="s">
        <v>25</v>
      </c>
      <c r="D16" s="248" t="s">
        <v>11</v>
      </c>
      <c r="E16" s="2111">
        <v>1950</v>
      </c>
      <c r="F16" s="884"/>
      <c r="G16" s="407" t="s">
        <v>112</v>
      </c>
      <c r="H16" s="408"/>
      <c r="I16" s="349"/>
      <c r="J16" s="900"/>
      <c r="K16" s="631" t="s">
        <v>378</v>
      </c>
      <c r="L16" s="490" t="s">
        <v>575</v>
      </c>
      <c r="M16" s="779"/>
      <c r="N16" s="887"/>
      <c r="O16" s="336"/>
      <c r="P16" s="358"/>
      <c r="Q16" s="336"/>
      <c r="R16" s="765"/>
      <c r="S16" s="423"/>
      <c r="T16" s="424"/>
      <c r="U16" s="349"/>
      <c r="V16" s="765"/>
      <c r="W16" s="1752"/>
      <c r="X16" s="1755"/>
      <c r="Y16" s="2115"/>
      <c r="Z16" s="1759"/>
      <c r="AB16" s="1395"/>
    </row>
    <row r="17" spans="1:28" ht="15.6" customHeight="1">
      <c r="A17" s="1714"/>
      <c r="B17" s="1711"/>
      <c r="C17" s="247" t="s">
        <v>26</v>
      </c>
      <c r="D17" s="248" t="s">
        <v>9</v>
      </c>
      <c r="E17" s="2111">
        <v>800</v>
      </c>
      <c r="F17" s="884"/>
      <c r="G17" s="409" t="s">
        <v>112</v>
      </c>
      <c r="H17" s="410"/>
      <c r="I17" s="336"/>
      <c r="J17" s="895"/>
      <c r="K17" s="417"/>
      <c r="L17" s="418"/>
      <c r="M17" s="336"/>
      <c r="N17" s="910"/>
      <c r="O17" s="336"/>
      <c r="P17" s="358"/>
      <c r="Q17" s="336"/>
      <c r="R17" s="765"/>
      <c r="S17" s="417"/>
      <c r="T17" s="358"/>
      <c r="U17" s="336"/>
      <c r="V17" s="765"/>
      <c r="W17" s="1752"/>
      <c r="X17" s="1755"/>
      <c r="Y17" s="2115"/>
      <c r="Z17" s="1759"/>
      <c r="AB17" s="1395"/>
    </row>
    <row r="18" spans="1:28" ht="15.6" customHeight="1">
      <c r="A18" s="1714"/>
      <c r="B18" s="1711"/>
      <c r="C18" s="247" t="s">
        <v>27</v>
      </c>
      <c r="D18" s="248" t="s">
        <v>9</v>
      </c>
      <c r="E18" s="2111">
        <v>1100</v>
      </c>
      <c r="F18" s="884"/>
      <c r="G18" s="409" t="s">
        <v>112</v>
      </c>
      <c r="H18" s="410"/>
      <c r="I18" s="336"/>
      <c r="J18" s="895"/>
      <c r="K18" s="419"/>
      <c r="L18" s="418"/>
      <c r="M18" s="336"/>
      <c r="N18" s="910"/>
      <c r="O18" s="420"/>
      <c r="P18" s="358"/>
      <c r="Q18" s="336"/>
      <c r="R18" s="765"/>
      <c r="S18" s="419"/>
      <c r="T18" s="358"/>
      <c r="U18" s="336"/>
      <c r="V18" s="765"/>
      <c r="W18" s="1752"/>
      <c r="X18" s="1755"/>
      <c r="Y18" s="2115"/>
      <c r="Z18" s="1759"/>
      <c r="AB18" s="1395"/>
    </row>
    <row r="19" spans="1:28" ht="15.6" customHeight="1">
      <c r="A19" s="1714"/>
      <c r="B19" s="1711"/>
      <c r="C19" s="247" t="s">
        <v>28</v>
      </c>
      <c r="D19" s="248" t="s">
        <v>9</v>
      </c>
      <c r="E19" s="2111">
        <v>1450</v>
      </c>
      <c r="F19" s="884"/>
      <c r="G19" s="409" t="s">
        <v>112</v>
      </c>
      <c r="H19" s="410"/>
      <c r="I19" s="336"/>
      <c r="J19" s="895"/>
      <c r="K19" s="417"/>
      <c r="L19" s="358"/>
      <c r="M19" s="336"/>
      <c r="N19" s="910"/>
      <c r="O19" s="336"/>
      <c r="P19" s="358"/>
      <c r="Q19" s="336"/>
      <c r="R19" s="765"/>
      <c r="S19" s="417"/>
      <c r="T19" s="358"/>
      <c r="U19" s="336"/>
      <c r="V19" s="765"/>
      <c r="W19" s="1752"/>
      <c r="X19" s="1755"/>
      <c r="Y19" s="2115"/>
      <c r="Z19" s="1759"/>
      <c r="AA19" s="65"/>
      <c r="AB19" s="1395"/>
    </row>
    <row r="20" spans="1:28" ht="15.6" customHeight="1">
      <c r="A20" s="1714"/>
      <c r="B20" s="1716"/>
      <c r="C20" s="619" t="s">
        <v>31</v>
      </c>
      <c r="D20" s="248" t="s">
        <v>9</v>
      </c>
      <c r="E20" s="2111">
        <v>2050</v>
      </c>
      <c r="F20" s="884"/>
      <c r="G20" s="409" t="s">
        <v>112</v>
      </c>
      <c r="H20" s="410"/>
      <c r="I20" s="336"/>
      <c r="J20" s="895"/>
      <c r="K20" s="417"/>
      <c r="L20" s="358"/>
      <c r="M20" s="336"/>
      <c r="N20" s="910"/>
      <c r="O20" s="336"/>
      <c r="P20" s="358"/>
      <c r="Q20" s="336"/>
      <c r="R20" s="765"/>
      <c r="S20" s="421"/>
      <c r="T20" s="358"/>
      <c r="U20" s="336"/>
      <c r="V20" s="765"/>
      <c r="W20" s="1752"/>
      <c r="X20" s="1755"/>
      <c r="Y20" s="2115"/>
      <c r="Z20" s="1759"/>
      <c r="AA20" s="65"/>
      <c r="AB20" s="1749"/>
    </row>
    <row r="21" spans="1:28" ht="19.5" customHeight="1">
      <c r="A21" s="1714"/>
      <c r="B21" s="1717"/>
      <c r="C21" s="619" t="s">
        <v>290</v>
      </c>
      <c r="D21" s="248" t="s">
        <v>9</v>
      </c>
      <c r="E21" s="2111">
        <v>900</v>
      </c>
      <c r="F21" s="884"/>
      <c r="G21" s="409"/>
      <c r="H21" s="411"/>
      <c r="I21" s="412"/>
      <c r="J21" s="895"/>
      <c r="K21" s="422"/>
      <c r="L21" s="418"/>
      <c r="M21" s="412"/>
      <c r="N21" s="910"/>
      <c r="O21" s="412"/>
      <c r="P21" s="418"/>
      <c r="Q21" s="412"/>
      <c r="R21" s="765"/>
      <c r="S21" s="422"/>
      <c r="T21" s="418"/>
      <c r="U21" s="412"/>
      <c r="V21" s="765"/>
      <c r="W21" s="1752"/>
      <c r="X21" s="1755"/>
      <c r="Y21" s="2115"/>
      <c r="Z21" s="1759"/>
      <c r="AB21" s="1749"/>
    </row>
    <row r="22" spans="1:28" ht="15.6" customHeight="1">
      <c r="A22" s="1714"/>
      <c r="B22" s="615" t="s">
        <v>376</v>
      </c>
      <c r="C22" s="246" t="s">
        <v>32</v>
      </c>
      <c r="D22" s="42" t="s">
        <v>9</v>
      </c>
      <c r="E22" s="2111">
        <v>1500</v>
      </c>
      <c r="F22" s="884"/>
      <c r="G22" s="413" t="s">
        <v>112</v>
      </c>
      <c r="H22" s="414"/>
      <c r="I22" s="333"/>
      <c r="J22" s="895"/>
      <c r="K22" s="331"/>
      <c r="L22" s="332"/>
      <c r="M22" s="333"/>
      <c r="N22" s="910"/>
      <c r="O22" s="333"/>
      <c r="P22" s="332"/>
      <c r="Q22" s="333"/>
      <c r="R22" s="765"/>
      <c r="S22" s="331"/>
      <c r="T22" s="332"/>
      <c r="U22" s="333"/>
      <c r="V22" s="765"/>
      <c r="W22" s="1752"/>
      <c r="X22" s="1755"/>
      <c r="Y22" s="2115"/>
      <c r="Z22" s="1759"/>
      <c r="AB22" s="1749"/>
    </row>
    <row r="23" spans="1:28" ht="15.6" customHeight="1">
      <c r="A23" s="1714"/>
      <c r="B23" s="1708" t="s">
        <v>241</v>
      </c>
      <c r="C23" s="246" t="s">
        <v>35</v>
      </c>
      <c r="D23" s="42" t="s">
        <v>9</v>
      </c>
      <c r="E23" s="2111">
        <v>400</v>
      </c>
      <c r="F23" s="884"/>
      <c r="G23" s="413"/>
      <c r="H23" s="414"/>
      <c r="I23" s="333"/>
      <c r="J23" s="895"/>
      <c r="K23" s="351" t="s">
        <v>112</v>
      </c>
      <c r="L23" s="332"/>
      <c r="M23" s="333"/>
      <c r="N23" s="911"/>
      <c r="O23" s="333"/>
      <c r="P23" s="332"/>
      <c r="Q23" s="333"/>
      <c r="R23" s="780"/>
      <c r="S23" s="331"/>
      <c r="T23" s="332"/>
      <c r="U23" s="333"/>
      <c r="V23" s="781"/>
      <c r="W23" s="1752"/>
      <c r="X23" s="1755"/>
      <c r="Y23" s="2115"/>
      <c r="Z23" s="1759"/>
      <c r="AB23" s="1750"/>
    </row>
    <row r="24" spans="1:28" ht="15.6" customHeight="1">
      <c r="A24" s="1714"/>
      <c r="B24" s="1708"/>
      <c r="C24" s="246" t="s">
        <v>36</v>
      </c>
      <c r="D24" s="42" t="s">
        <v>9</v>
      </c>
      <c r="E24" s="2111">
        <v>400</v>
      </c>
      <c r="F24" s="884"/>
      <c r="G24" s="413" t="s">
        <v>112</v>
      </c>
      <c r="H24" s="414"/>
      <c r="I24" s="333"/>
      <c r="J24" s="895"/>
      <c r="K24" s="331"/>
      <c r="L24" s="332"/>
      <c r="M24" s="333"/>
      <c r="N24" s="911"/>
      <c r="O24" s="333"/>
      <c r="P24" s="332"/>
      <c r="Q24" s="333"/>
      <c r="R24" s="780"/>
      <c r="S24" s="331"/>
      <c r="T24" s="332"/>
      <c r="U24" s="333"/>
      <c r="V24" s="781"/>
      <c r="W24" s="1752"/>
      <c r="X24" s="1755"/>
      <c r="Y24" s="2115"/>
      <c r="Z24" s="1759"/>
      <c r="AB24" s="1750"/>
    </row>
    <row r="25" spans="1:28" ht="15.6" customHeight="1">
      <c r="A25" s="1714"/>
      <c r="B25" s="614" t="s">
        <v>377</v>
      </c>
      <c r="C25" s="1740" t="s">
        <v>451</v>
      </c>
      <c r="D25" s="1742" t="s">
        <v>11</v>
      </c>
      <c r="E25" s="2112">
        <v>1700</v>
      </c>
      <c r="F25" s="1720"/>
      <c r="G25" s="413" t="s">
        <v>112</v>
      </c>
      <c r="H25" s="414"/>
      <c r="I25" s="333"/>
      <c r="J25" s="895"/>
      <c r="K25" s="1747" t="s">
        <v>477</v>
      </c>
      <c r="L25" s="1757" t="s">
        <v>121</v>
      </c>
      <c r="M25" s="1360">
        <v>250</v>
      </c>
      <c r="N25" s="1745"/>
      <c r="O25" s="333"/>
      <c r="P25" s="332"/>
      <c r="Q25" s="333"/>
      <c r="R25" s="765"/>
      <c r="S25" s="331"/>
      <c r="T25" s="332"/>
      <c r="U25" s="333"/>
      <c r="V25" s="765"/>
      <c r="W25" s="1752"/>
      <c r="X25" s="1755"/>
      <c r="Y25" s="2115"/>
      <c r="Z25" s="1759"/>
      <c r="AB25" s="1750"/>
    </row>
    <row r="26" spans="1:28" ht="15.6" customHeight="1">
      <c r="A26" s="201" t="s">
        <v>33</v>
      </c>
      <c r="B26" s="614" t="s">
        <v>34</v>
      </c>
      <c r="C26" s="1741"/>
      <c r="D26" s="1743"/>
      <c r="E26" s="2113"/>
      <c r="F26" s="1744"/>
      <c r="G26" s="413" t="s">
        <v>112</v>
      </c>
      <c r="H26" s="414"/>
      <c r="I26" s="333"/>
      <c r="J26" s="895"/>
      <c r="K26" s="1748"/>
      <c r="L26" s="1729"/>
      <c r="M26" s="1360"/>
      <c r="N26" s="1746"/>
      <c r="O26" s="333"/>
      <c r="P26" s="332"/>
      <c r="Q26" s="333"/>
      <c r="R26" s="780"/>
      <c r="S26" s="331"/>
      <c r="T26" s="332"/>
      <c r="U26" s="333"/>
      <c r="V26" s="781"/>
      <c r="W26" s="1752"/>
      <c r="X26" s="1755"/>
      <c r="Y26" s="2115"/>
      <c r="Z26" s="1759"/>
      <c r="AB26" s="1750"/>
    </row>
    <row r="27" spans="1:28" ht="15.6" customHeight="1">
      <c r="A27" s="1709" t="s">
        <v>233</v>
      </c>
      <c r="B27" s="1711" t="s">
        <v>242</v>
      </c>
      <c r="C27" s="247" t="s">
        <v>29</v>
      </c>
      <c r="D27" s="248" t="s">
        <v>9</v>
      </c>
      <c r="E27" s="2111">
        <v>1800</v>
      </c>
      <c r="F27" s="884"/>
      <c r="G27" s="413" t="s">
        <v>112</v>
      </c>
      <c r="H27" s="414"/>
      <c r="I27" s="333"/>
      <c r="J27" s="895"/>
      <c r="K27" s="417"/>
      <c r="L27" s="424"/>
      <c r="M27" s="349"/>
      <c r="N27" s="910"/>
      <c r="O27" s="333"/>
      <c r="P27" s="332"/>
      <c r="Q27" s="333"/>
      <c r="R27" s="780"/>
      <c r="S27" s="331"/>
      <c r="T27" s="332"/>
      <c r="U27" s="333"/>
      <c r="V27" s="781"/>
      <c r="W27" s="1752"/>
      <c r="X27" s="1755"/>
      <c r="Y27" s="2115"/>
      <c r="Z27" s="1759"/>
      <c r="AB27" s="1750"/>
    </row>
    <row r="28" spans="1:28" ht="15.6" customHeight="1">
      <c r="A28" s="1709"/>
      <c r="B28" s="1711"/>
      <c r="C28" s="247" t="s">
        <v>30</v>
      </c>
      <c r="D28" s="248" t="s">
        <v>9</v>
      </c>
      <c r="E28" s="2111">
        <v>4400</v>
      </c>
      <c r="F28" s="884"/>
      <c r="G28" s="409"/>
      <c r="H28" s="410"/>
      <c r="I28" s="336"/>
      <c r="J28" s="895"/>
      <c r="K28" s="417"/>
      <c r="L28" s="358"/>
      <c r="M28" s="336"/>
      <c r="N28" s="910"/>
      <c r="O28" s="336"/>
      <c r="P28" s="358"/>
      <c r="Q28" s="336"/>
      <c r="R28" s="765"/>
      <c r="S28" s="417"/>
      <c r="T28" s="358"/>
      <c r="U28" s="336"/>
      <c r="V28" s="765"/>
      <c r="W28" s="1752"/>
      <c r="X28" s="1755"/>
      <c r="Y28" s="2115"/>
      <c r="Z28" s="1759"/>
      <c r="AB28" s="1750"/>
    </row>
    <row r="29" spans="1:28" ht="15.6" customHeight="1">
      <c r="A29" s="1709"/>
      <c r="B29" s="1711" t="s">
        <v>243</v>
      </c>
      <c r="C29" s="247" t="s">
        <v>605</v>
      </c>
      <c r="D29" s="248" t="s">
        <v>9</v>
      </c>
      <c r="E29" s="2111">
        <v>1800</v>
      </c>
      <c r="F29" s="884"/>
      <c r="G29" s="409"/>
      <c r="H29" s="410"/>
      <c r="I29" s="336"/>
      <c r="J29" s="895"/>
      <c r="K29" s="417"/>
      <c r="L29" s="358"/>
      <c r="M29" s="336"/>
      <c r="N29" s="910"/>
      <c r="O29" s="336"/>
      <c r="P29" s="358"/>
      <c r="Q29" s="336"/>
      <c r="R29" s="765"/>
      <c r="S29" s="417"/>
      <c r="T29" s="358"/>
      <c r="U29" s="336"/>
      <c r="V29" s="765"/>
      <c r="W29" s="1752"/>
      <c r="X29" s="1755"/>
      <c r="Y29" s="2115"/>
      <c r="Z29" s="1759"/>
      <c r="AB29" s="1750"/>
    </row>
    <row r="30" spans="1:28" ht="15.6" customHeight="1" thickBot="1">
      <c r="A30" s="1710"/>
      <c r="B30" s="1712"/>
      <c r="C30" s="492" t="s">
        <v>606</v>
      </c>
      <c r="D30" s="319"/>
      <c r="E30" s="648"/>
      <c r="F30" s="914"/>
      <c r="G30" s="415"/>
      <c r="H30" s="416"/>
      <c r="I30" s="354"/>
      <c r="J30" s="908"/>
      <c r="K30" s="355"/>
      <c r="L30" s="353"/>
      <c r="M30" s="354"/>
      <c r="N30" s="912"/>
      <c r="O30" s="354"/>
      <c r="P30" s="353"/>
      <c r="Q30" s="354"/>
      <c r="R30" s="770"/>
      <c r="S30" s="355"/>
      <c r="T30" s="353"/>
      <c r="U30" s="354"/>
      <c r="V30" s="770"/>
      <c r="W30" s="1753"/>
      <c r="X30" s="1756"/>
      <c r="Y30" s="2116"/>
      <c r="Z30" s="1760"/>
      <c r="AB30" s="1750"/>
    </row>
    <row r="31" spans="1:28" ht="15.95" customHeight="1" thickTop="1">
      <c r="A31" s="117" t="s">
        <v>202</v>
      </c>
      <c r="B31" s="131">
        <f>SUM(E31,I31,M31,Q31,U31,Y31)</f>
        <v>52800</v>
      </c>
      <c r="C31" s="110" t="s">
        <v>21</v>
      </c>
      <c r="D31" s="111"/>
      <c r="E31" s="1233">
        <f>SUM(E7:E30)</f>
        <v>42900</v>
      </c>
      <c r="F31" s="883">
        <f>SUM(F7:F30)</f>
        <v>0</v>
      </c>
      <c r="G31" s="112" t="s">
        <v>21</v>
      </c>
      <c r="H31" s="238"/>
      <c r="I31" s="782">
        <f>SUM(I7:I30)</f>
        <v>1050</v>
      </c>
      <c r="J31" s="909">
        <f>SUM(J7:J30)</f>
        <v>0</v>
      </c>
      <c r="K31" s="113" t="s">
        <v>203</v>
      </c>
      <c r="L31" s="114"/>
      <c r="M31" s="782">
        <f>SUM(M7:M30)</f>
        <v>1850</v>
      </c>
      <c r="N31" s="909">
        <f>SUM(N7:N30)</f>
        <v>0</v>
      </c>
      <c r="O31" s="113" t="s">
        <v>195</v>
      </c>
      <c r="P31" s="235"/>
      <c r="Q31" s="782">
        <f>SUM(Q7:Q30)</f>
        <v>0</v>
      </c>
      <c r="R31" s="913">
        <f>SUM(R7)</f>
        <v>0</v>
      </c>
      <c r="S31" s="113" t="s">
        <v>203</v>
      </c>
      <c r="T31" s="114"/>
      <c r="U31" s="782">
        <f>SUM(U7:U30)</f>
        <v>0</v>
      </c>
      <c r="V31" s="909">
        <f>SUM(V7:V30)</f>
        <v>0</v>
      </c>
      <c r="W31" s="113" t="s">
        <v>203</v>
      </c>
      <c r="X31" s="114"/>
      <c r="Y31" s="782">
        <f>SUM(Y7:Y30)</f>
        <v>7000</v>
      </c>
      <c r="Z31" s="909">
        <f>SUM(Z7:Z30)</f>
        <v>0</v>
      </c>
      <c r="AB31" s="1750"/>
    </row>
    <row r="32" spans="1:28" ht="4.5" customHeight="1">
      <c r="A32" s="118"/>
      <c r="B32" s="68"/>
      <c r="C32" s="118"/>
      <c r="D32" s="119"/>
      <c r="E32" s="783"/>
      <c r="F32" s="756"/>
      <c r="G32" s="118"/>
      <c r="H32" s="38"/>
      <c r="I32" s="784"/>
      <c r="J32" s="726"/>
      <c r="K32" s="118"/>
      <c r="L32" s="38"/>
      <c r="M32" s="784"/>
      <c r="N32" s="726"/>
      <c r="O32" s="118"/>
      <c r="Q32" s="120"/>
      <c r="R32" s="544"/>
      <c r="S32" s="118"/>
      <c r="T32" s="38"/>
      <c r="U32" s="784"/>
      <c r="V32" s="726"/>
      <c r="W32" s="118"/>
      <c r="X32" s="38"/>
      <c r="Y32" s="784"/>
      <c r="Z32" s="726"/>
      <c r="AB32" s="785"/>
    </row>
    <row r="33" spans="1:28" ht="12" customHeight="1">
      <c r="A33" s="34" t="s">
        <v>196</v>
      </c>
      <c r="B33" s="34"/>
      <c r="C33" s="34"/>
      <c r="D33" s="34"/>
      <c r="E33" s="34"/>
      <c r="F33" s="34"/>
      <c r="G33" s="34"/>
      <c r="H33" s="34"/>
      <c r="I33" s="34"/>
      <c r="J33" s="34"/>
      <c r="K33" s="34" t="s">
        <v>621</v>
      </c>
      <c r="L33" s="34"/>
      <c r="M33" s="34"/>
      <c r="N33" s="34"/>
      <c r="O33" s="34"/>
      <c r="P33" s="231"/>
      <c r="Q33" s="34"/>
      <c r="R33" s="231"/>
      <c r="S33" s="37"/>
      <c r="T33" s="34"/>
      <c r="U33" s="34"/>
      <c r="V33" s="32"/>
      <c r="W33" s="20"/>
      <c r="X33" s="20"/>
      <c r="Y33" s="20"/>
      <c r="Z33" s="20"/>
      <c r="AA33" s="27"/>
      <c r="AB33" s="27"/>
    </row>
    <row r="34" spans="1:28" ht="12" customHeight="1">
      <c r="A34" s="34" t="s">
        <v>503</v>
      </c>
      <c r="B34" s="34"/>
      <c r="C34" s="34"/>
      <c r="D34" s="34"/>
      <c r="E34" s="34"/>
      <c r="F34" s="34"/>
      <c r="G34" s="34"/>
      <c r="H34" s="34"/>
      <c r="I34" s="34"/>
      <c r="J34" s="37"/>
      <c r="K34" s="37" t="s">
        <v>801</v>
      </c>
      <c r="L34" s="34"/>
      <c r="M34" s="34"/>
      <c r="N34" s="34"/>
      <c r="O34" s="34"/>
      <c r="P34" s="34"/>
      <c r="Q34" s="34"/>
      <c r="R34" s="231"/>
      <c r="S34" s="37"/>
      <c r="T34" s="34"/>
      <c r="U34" s="34"/>
      <c r="W34" s="1257" t="s">
        <v>484</v>
      </c>
      <c r="X34" s="1739"/>
      <c r="Y34" s="1739"/>
      <c r="Z34" s="1739"/>
      <c r="AA34" s="1739"/>
      <c r="AB34" s="1739"/>
    </row>
    <row r="35" spans="1:28" ht="12" customHeight="1">
      <c r="A35" s="56" t="s">
        <v>476</v>
      </c>
      <c r="B35" s="34"/>
      <c r="C35" s="34"/>
      <c r="D35" s="34"/>
      <c r="E35" s="34"/>
      <c r="F35" s="34"/>
      <c r="G35" s="34"/>
      <c r="H35" s="34"/>
      <c r="I35" s="34"/>
      <c r="J35" s="34"/>
      <c r="K35" s="34" t="s">
        <v>323</v>
      </c>
      <c r="L35" s="34"/>
      <c r="M35" s="34"/>
      <c r="N35" s="34"/>
      <c r="O35" s="34"/>
      <c r="P35" s="34"/>
      <c r="Q35" s="34"/>
      <c r="R35" s="37"/>
      <c r="S35" s="37"/>
      <c r="T35" s="34"/>
      <c r="U35" s="34"/>
      <c r="W35" s="1739"/>
      <c r="X35" s="1739"/>
      <c r="Y35" s="1739"/>
      <c r="Z35" s="1739"/>
      <c r="AA35" s="1739"/>
      <c r="AB35" s="1739"/>
    </row>
    <row r="36" spans="1:28" ht="12" customHeight="1">
      <c r="A36" s="231" t="s">
        <v>800</v>
      </c>
      <c r="B36" s="34"/>
      <c r="C36" s="34"/>
      <c r="D36" s="34"/>
      <c r="E36" s="34"/>
      <c r="F36" s="34"/>
      <c r="G36" s="34"/>
      <c r="H36" s="34"/>
      <c r="I36" s="231"/>
      <c r="J36" s="34"/>
      <c r="K36" s="34"/>
      <c r="L36" s="34"/>
      <c r="M36" s="34"/>
      <c r="N36" s="34"/>
      <c r="O36" s="34"/>
      <c r="P36" s="34"/>
      <c r="Q36" s="34"/>
      <c r="R36" s="231"/>
      <c r="S36" s="231"/>
      <c r="T36" s="231"/>
      <c r="U36" s="231"/>
      <c r="W36" s="1302" t="s">
        <v>526</v>
      </c>
      <c r="X36" s="1739"/>
      <c r="Y36" s="1739"/>
      <c r="Z36" s="1739"/>
      <c r="AA36" s="1739"/>
      <c r="AB36" s="1739"/>
    </row>
    <row r="37" spans="1:28" s="231" customFormat="1" ht="12" customHeight="1">
      <c r="A37" s="56" t="s">
        <v>498</v>
      </c>
    </row>
    <row r="38" spans="1:28" ht="12" customHeight="1">
      <c r="A38" s="34" t="s">
        <v>499</v>
      </c>
      <c r="B38" s="231"/>
      <c r="C38" s="231"/>
      <c r="D38" s="231"/>
      <c r="E38" s="231"/>
      <c r="F38" s="231"/>
      <c r="G38" s="231"/>
      <c r="H38" s="231"/>
      <c r="I38" s="231"/>
      <c r="J38" s="231"/>
      <c r="K38" s="231"/>
      <c r="L38" s="231"/>
      <c r="M38" s="231"/>
      <c r="N38" s="231"/>
      <c r="O38" s="231"/>
      <c r="P38" s="231"/>
      <c r="Q38" s="231"/>
      <c r="R38" s="231"/>
      <c r="S38" s="231"/>
      <c r="T38" s="231"/>
      <c r="U38" s="231"/>
      <c r="AB38" s="231"/>
    </row>
  </sheetData>
  <mergeCells count="70">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 ref="H6:I6"/>
    <mergeCell ref="L6:M6"/>
    <mergeCell ref="P6:Q6"/>
    <mergeCell ref="T6:U6"/>
    <mergeCell ref="X6:Y6"/>
    <mergeCell ref="X1:Z1"/>
    <mergeCell ref="E1:G1"/>
    <mergeCell ref="H1:K1"/>
    <mergeCell ref="R1:R2"/>
    <mergeCell ref="C2:G3"/>
    <mergeCell ref="X2:Z2"/>
    <mergeCell ref="H2:K3"/>
    <mergeCell ref="L2:O3"/>
    <mergeCell ref="P2:Q3"/>
    <mergeCell ref="A1:B1"/>
    <mergeCell ref="P1:Q1"/>
    <mergeCell ref="L1:M1"/>
    <mergeCell ref="A3:B3"/>
    <mergeCell ref="V1:W1"/>
    <mergeCell ref="S1:U2"/>
    <mergeCell ref="N1:O1"/>
    <mergeCell ref="V2:W2"/>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s>
  <phoneticPr fontId="3"/>
  <conditionalFormatting sqref="N7 V7 R36 N16:N25 R16:R32 V16:V33 N27:N36 J36 F7:F25 J7:J33 Z31:Z33 F27:F33">
    <cfRule type="expression" dxfId="35" priority="5" stopIfTrue="1">
      <formula>E7&lt;F7</formula>
    </cfRule>
  </conditionalFormatting>
  <conditionalFormatting sqref="F35:F36">
    <cfRule type="expression" dxfId="34" priority="6" stopIfTrue="1">
      <formula>D35&lt;F35</formula>
    </cfRule>
  </conditionalFormatting>
  <conditionalFormatting sqref="Z7">
    <cfRule type="expression" dxfId="33" priority="3" stopIfTrue="1">
      <formula>Y7&lt;Z7</formula>
    </cfRule>
  </conditionalFormatting>
  <conditionalFormatting sqref="R7">
    <cfRule type="expression" dxfId="32" priority="2" stopIfTrue="1">
      <formula>Q7&lt;R7</formula>
    </cfRule>
  </conditionalFormatting>
  <conditionalFormatting sqref="E30">
    <cfRule type="expression" dxfId="31"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xr:uid="{00000000-0002-0000-0900-00000000000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E33"/>
  <sheetViews>
    <sheetView showZeros="0" workbookViewId="0">
      <selection activeCell="O9" sqref="O9"/>
    </sheetView>
  </sheetViews>
  <sheetFormatPr defaultRowHeight="11.25"/>
  <cols>
    <col min="1" max="1" width="3.375" style="60" customWidth="1"/>
    <col min="2" max="2" width="8" style="60" customWidth="1"/>
    <col min="3" max="3" width="7.625" style="60" customWidth="1"/>
    <col min="4" max="4" width="1.625" style="60" customWidth="1"/>
    <col min="5" max="5" width="6.125" style="60" customWidth="1"/>
    <col min="6" max="6" width="8.25" style="60" customWidth="1"/>
    <col min="7" max="7" width="6.625" style="60" customWidth="1"/>
    <col min="8" max="8" width="1.625" style="60" customWidth="1"/>
    <col min="9" max="9" width="5.625" style="60" customWidth="1"/>
    <col min="10" max="10" width="8.25" style="60" customWidth="1"/>
    <col min="11" max="11" width="6.625" style="60" customWidth="1"/>
    <col min="12" max="12" width="1.625" style="60" customWidth="1"/>
    <col min="13" max="13" width="5.125" style="60" customWidth="1"/>
    <col min="14" max="14" width="8.125" style="60" customWidth="1"/>
    <col min="15" max="15" width="6.625" style="60" customWidth="1"/>
    <col min="16" max="16" width="1.625" style="60" customWidth="1"/>
    <col min="17" max="17" width="5.125" style="60" customWidth="1"/>
    <col min="18" max="19" width="6.625" style="60" customWidth="1"/>
    <col min="20" max="20" width="1.625" style="60" customWidth="1"/>
    <col min="21" max="21" width="5.125" style="60" customWidth="1"/>
    <col min="22" max="22" width="8.125" style="60" customWidth="1"/>
    <col min="23" max="23" width="6.625" style="60" customWidth="1"/>
    <col min="24" max="24" width="1.625" style="60" customWidth="1"/>
    <col min="25" max="25" width="4.375" style="60" customWidth="1"/>
    <col min="26" max="26" width="6.125" style="60" customWidth="1"/>
    <col min="27" max="27" width="0.5" style="60" customWidth="1"/>
    <col min="28" max="28" width="2.375" style="60" customWidth="1"/>
    <col min="29" max="16384" width="9" style="60"/>
  </cols>
  <sheetData>
    <row r="1" spans="1:28" s="221" customFormat="1" ht="15" customHeight="1">
      <c r="A1" s="1540" t="str">
        <f>市内河!A1</f>
        <v>令和3年</v>
      </c>
      <c r="B1" s="1540"/>
      <c r="C1" s="467" t="s">
        <v>232</v>
      </c>
      <c r="D1" s="1576">
        <f>市内河!$D$1</f>
        <v>0</v>
      </c>
      <c r="E1" s="1775"/>
      <c r="F1" s="1775"/>
      <c r="G1" s="1775"/>
      <c r="H1" s="1412" t="s">
        <v>245</v>
      </c>
      <c r="I1" s="1412"/>
      <c r="J1" s="1412"/>
      <c r="K1" s="1412"/>
      <c r="L1" s="1556" t="s">
        <v>370</v>
      </c>
      <c r="M1" s="1557"/>
      <c r="N1" s="1666">
        <f>市内河!$N$1</f>
        <v>0</v>
      </c>
      <c r="O1" s="1735"/>
      <c r="P1" s="1412" t="s">
        <v>371</v>
      </c>
      <c r="Q1" s="1412"/>
      <c r="R1" s="1451" t="s">
        <v>286</v>
      </c>
      <c r="S1" s="1311">
        <f>市内河!$R$1</f>
        <v>0</v>
      </c>
      <c r="T1" s="1441"/>
      <c r="U1" s="1579"/>
      <c r="V1" s="1492" t="s">
        <v>373</v>
      </c>
      <c r="W1" s="1450"/>
      <c r="X1" s="1450" t="s">
        <v>374</v>
      </c>
      <c r="Y1" s="1450"/>
      <c r="Z1" s="1450"/>
      <c r="AA1" s="71"/>
    </row>
    <row r="2" spans="1:28" s="221" customFormat="1" ht="18" customHeight="1">
      <c r="A2" s="468">
        <f>市内河!A2</f>
        <v>44348</v>
      </c>
      <c r="B2" s="469" t="s">
        <v>344</v>
      </c>
      <c r="C2" s="1457">
        <f>市内河!C2</f>
        <v>0</v>
      </c>
      <c r="D2" s="1458"/>
      <c r="E2" s="1458"/>
      <c r="F2" s="1458"/>
      <c r="G2" s="1458"/>
      <c r="H2" s="1458">
        <f>市内河!G2</f>
        <v>0</v>
      </c>
      <c r="I2" s="1663"/>
      <c r="J2" s="1663"/>
      <c r="K2" s="1663"/>
      <c r="L2" s="1438">
        <f>市内河!L2</f>
        <v>0</v>
      </c>
      <c r="M2" s="1438"/>
      <c r="N2" s="1438"/>
      <c r="O2" s="1438"/>
      <c r="P2" s="1446">
        <f>市内河!O2</f>
        <v>0</v>
      </c>
      <c r="Q2" s="1446"/>
      <c r="R2" s="1453"/>
      <c r="S2" s="1442"/>
      <c r="T2" s="1442"/>
      <c r="U2" s="1580"/>
      <c r="V2" s="1484">
        <f>市内河!U2</f>
        <v>0</v>
      </c>
      <c r="W2" s="1485"/>
      <c r="X2" s="1485">
        <f>市内河!W2</f>
        <v>0</v>
      </c>
      <c r="Y2" s="1485"/>
      <c r="Z2" s="1485"/>
      <c r="AA2" s="71"/>
      <c r="AB2" s="640"/>
    </row>
    <row r="3" spans="1:28" s="221" customFormat="1" ht="18.95" customHeight="1">
      <c r="A3" s="1456" t="s">
        <v>197</v>
      </c>
      <c r="B3" s="1456"/>
      <c r="C3" s="1459"/>
      <c r="D3" s="1460"/>
      <c r="E3" s="1460"/>
      <c r="F3" s="1460"/>
      <c r="G3" s="1460"/>
      <c r="H3" s="1665"/>
      <c r="I3" s="1665"/>
      <c r="J3" s="1665"/>
      <c r="K3" s="1776"/>
      <c r="L3" s="1438"/>
      <c r="M3" s="1438"/>
      <c r="N3" s="1438"/>
      <c r="O3" s="1438"/>
      <c r="P3" s="1446"/>
      <c r="Q3" s="1446"/>
      <c r="R3" s="482" t="s">
        <v>100</v>
      </c>
      <c r="S3" s="1790">
        <f>SUM(F16,J16,N16,V16)</f>
        <v>0</v>
      </c>
      <c r="T3" s="1791"/>
      <c r="U3" s="1791"/>
      <c r="V3" s="1475" t="s">
        <v>372</v>
      </c>
      <c r="W3" s="1475"/>
      <c r="X3" s="1475"/>
      <c r="Y3" s="1475"/>
      <c r="Z3" s="1577"/>
      <c r="AB3" s="222"/>
    </row>
    <row r="4" spans="1:28" s="221" customFormat="1" ht="18" customHeight="1">
      <c r="A4" s="477"/>
      <c r="B4" s="477"/>
      <c r="C4" s="471" t="s">
        <v>264</v>
      </c>
      <c r="D4" s="1777">
        <f>市内河!D4</f>
        <v>0</v>
      </c>
      <c r="E4" s="1778"/>
      <c r="F4" s="1778"/>
      <c r="G4" s="1778"/>
      <c r="H4" s="1778"/>
      <c r="I4" s="1778"/>
      <c r="J4" s="1779"/>
      <c r="K4" s="1561" t="s">
        <v>114</v>
      </c>
      <c r="L4" s="1625"/>
      <c r="M4" s="1634">
        <f>市内河!N4</f>
        <v>0</v>
      </c>
      <c r="N4" s="1634"/>
      <c r="O4" s="1635"/>
      <c r="P4" s="1725" t="s">
        <v>341</v>
      </c>
      <c r="Q4" s="1733"/>
      <c r="R4" s="1798"/>
      <c r="S4" s="1725" t="s">
        <v>342</v>
      </c>
      <c r="T4" s="1798"/>
      <c r="U4" s="1799"/>
      <c r="V4" s="1792">
        <f>市内河!U4</f>
        <v>0</v>
      </c>
      <c r="W4" s="1793"/>
      <c r="X4" s="1793"/>
      <c r="Y4" s="1793"/>
      <c r="Z4" s="1794"/>
      <c r="AB4" s="641">
        <v>8</v>
      </c>
    </row>
    <row r="5" spans="1:28" s="221" customFormat="1" ht="18" customHeight="1">
      <c r="A5" s="480"/>
      <c r="B5" s="478"/>
      <c r="C5" s="474" t="s">
        <v>334</v>
      </c>
      <c r="D5" s="1471">
        <f>市内河!D5</f>
        <v>0</v>
      </c>
      <c r="E5" s="1471"/>
      <c r="F5" s="1564"/>
      <c r="G5" s="475" t="s">
        <v>348</v>
      </c>
      <c r="H5" s="1471">
        <f>市内河!H5</f>
        <v>0</v>
      </c>
      <c r="I5" s="1784"/>
      <c r="J5" s="1785"/>
      <c r="K5" s="1398" t="s">
        <v>115</v>
      </c>
      <c r="L5" s="1398"/>
      <c r="M5" s="1571">
        <f>市内河!N5</f>
        <v>0</v>
      </c>
      <c r="N5" s="1782"/>
      <c r="O5" s="1783"/>
      <c r="P5" s="1566"/>
      <c r="Q5" s="1567"/>
      <c r="R5" s="1802"/>
      <c r="S5" s="1486"/>
      <c r="T5" s="1800"/>
      <c r="U5" s="1801"/>
      <c r="V5" s="1792"/>
      <c r="W5" s="1795"/>
      <c r="X5" s="1795"/>
      <c r="Y5" s="1795"/>
      <c r="Z5" s="1796"/>
      <c r="AB5" s="222"/>
    </row>
    <row r="6" spans="1:28" ht="20.25" customHeight="1">
      <c r="A6" s="135" t="s">
        <v>2</v>
      </c>
      <c r="B6" s="136"/>
      <c r="C6" s="187" t="s">
        <v>185</v>
      </c>
      <c r="D6" s="1780" t="s">
        <v>3</v>
      </c>
      <c r="E6" s="1781"/>
      <c r="F6" s="761" t="s">
        <v>118</v>
      </c>
      <c r="G6" s="290" t="s">
        <v>325</v>
      </c>
      <c r="H6" s="1734" t="s">
        <v>3</v>
      </c>
      <c r="I6" s="1786"/>
      <c r="J6" s="761" t="s">
        <v>118</v>
      </c>
      <c r="K6" s="186" t="s">
        <v>326</v>
      </c>
      <c r="L6" s="1737" t="s">
        <v>3</v>
      </c>
      <c r="M6" s="1787"/>
      <c r="N6" s="761" t="s">
        <v>118</v>
      </c>
      <c r="O6" s="600" t="s">
        <v>327</v>
      </c>
      <c r="P6" s="1737" t="s">
        <v>3</v>
      </c>
      <c r="Q6" s="1803"/>
      <c r="R6" s="762" t="s">
        <v>118</v>
      </c>
      <c r="S6" s="608" t="s">
        <v>328</v>
      </c>
      <c r="T6" s="1737" t="s">
        <v>3</v>
      </c>
      <c r="U6" s="1787"/>
      <c r="V6" s="761" t="s">
        <v>118</v>
      </c>
      <c r="W6" s="186" t="s">
        <v>4</v>
      </c>
      <c r="X6" s="1734" t="s">
        <v>3</v>
      </c>
      <c r="Y6" s="1797"/>
      <c r="Z6" s="763" t="s">
        <v>118</v>
      </c>
      <c r="AB6" s="1788" t="s">
        <v>255</v>
      </c>
    </row>
    <row r="7" spans="1:28" ht="42" customHeight="1">
      <c r="A7" s="1761" t="s">
        <v>236</v>
      </c>
      <c r="B7" s="196"/>
      <c r="C7" s="619" t="s">
        <v>527</v>
      </c>
      <c r="D7" s="618" t="s">
        <v>11</v>
      </c>
      <c r="E7" s="2117">
        <v>4300</v>
      </c>
      <c r="F7" s="884"/>
      <c r="G7" s="621" t="s">
        <v>560</v>
      </c>
      <c r="H7" s="311" t="s">
        <v>554</v>
      </c>
      <c r="I7" s="288"/>
      <c r="J7" s="658"/>
      <c r="K7" s="291" t="s">
        <v>529</v>
      </c>
      <c r="L7" s="618" t="s">
        <v>121</v>
      </c>
      <c r="M7" s="288">
        <v>550</v>
      </c>
      <c r="N7" s="867"/>
      <c r="O7" s="349"/>
      <c r="P7" s="432"/>
      <c r="Q7" s="349"/>
      <c r="R7" s="764"/>
      <c r="S7" s="291" t="s">
        <v>560</v>
      </c>
      <c r="T7" s="618" t="s">
        <v>561</v>
      </c>
      <c r="U7" s="288"/>
      <c r="V7" s="658"/>
      <c r="W7" s="349"/>
      <c r="X7" s="432"/>
      <c r="Y7" s="349"/>
      <c r="Z7" s="433"/>
      <c r="AA7" s="62"/>
      <c r="AB7" s="1789"/>
    </row>
    <row r="8" spans="1:28" ht="42" customHeight="1">
      <c r="A8" s="1762"/>
      <c r="B8" s="226"/>
      <c r="C8" s="619" t="s">
        <v>18</v>
      </c>
      <c r="D8" s="248" t="s">
        <v>9</v>
      </c>
      <c r="E8" s="2117">
        <v>3850</v>
      </c>
      <c r="F8" s="884"/>
      <c r="G8" s="336"/>
      <c r="H8" s="425"/>
      <c r="I8" s="336"/>
      <c r="J8" s="726"/>
      <c r="K8" s="392" t="s">
        <v>112</v>
      </c>
      <c r="L8" s="332"/>
      <c r="M8" s="336"/>
      <c r="N8" s="895"/>
      <c r="O8" s="336"/>
      <c r="P8" s="425"/>
      <c r="Q8" s="336"/>
      <c r="R8" s="765"/>
      <c r="S8" s="392" t="s">
        <v>112</v>
      </c>
      <c r="T8" s="332"/>
      <c r="U8" s="336"/>
      <c r="V8" s="726"/>
      <c r="W8" s="336"/>
      <c r="X8" s="425"/>
      <c r="Y8" s="336"/>
      <c r="Z8" s="426"/>
      <c r="AA8" s="61"/>
      <c r="AB8" s="604"/>
    </row>
    <row r="9" spans="1:28" ht="21" customHeight="1">
      <c r="A9" s="1762"/>
      <c r="B9" s="1771" t="s">
        <v>292</v>
      </c>
      <c r="C9" s="250" t="s">
        <v>624</v>
      </c>
      <c r="D9" s="248" t="s">
        <v>9</v>
      </c>
      <c r="E9" s="2117">
        <v>2050</v>
      </c>
      <c r="F9" s="884"/>
      <c r="G9" s="392" t="s">
        <v>112</v>
      </c>
      <c r="H9" s="358"/>
      <c r="I9" s="336"/>
      <c r="J9" s="726"/>
      <c r="K9" s="417"/>
      <c r="L9" s="358"/>
      <c r="M9" s="336"/>
      <c r="N9" s="895"/>
      <c r="O9" s="336"/>
      <c r="P9" s="427"/>
      <c r="Q9" s="336"/>
      <c r="R9" s="765"/>
      <c r="S9" s="417"/>
      <c r="T9" s="418"/>
      <c r="U9" s="336"/>
      <c r="V9" s="726"/>
      <c r="W9" s="336"/>
      <c r="X9" s="427"/>
      <c r="Y9" s="336"/>
      <c r="Z9" s="426"/>
      <c r="AA9" s="62"/>
      <c r="AB9" s="604"/>
    </row>
    <row r="10" spans="1:28" ht="21" customHeight="1">
      <c r="A10" s="1762"/>
      <c r="B10" s="1772"/>
      <c r="C10" s="502" t="s">
        <v>623</v>
      </c>
      <c r="D10" s="248"/>
      <c r="E10" s="2117"/>
      <c r="F10" s="884"/>
      <c r="G10" s="503"/>
      <c r="H10" s="358"/>
      <c r="I10" s="336"/>
      <c r="J10" s="726"/>
      <c r="K10" s="419"/>
      <c r="L10" s="358"/>
      <c r="M10" s="336"/>
      <c r="N10" s="895"/>
      <c r="O10" s="420"/>
      <c r="P10" s="427"/>
      <c r="Q10" s="336"/>
      <c r="R10" s="765"/>
      <c r="S10" s="419"/>
      <c r="T10" s="358"/>
      <c r="U10" s="336"/>
      <c r="V10" s="726"/>
      <c r="W10" s="428"/>
      <c r="X10" s="427"/>
      <c r="Y10" s="336"/>
      <c r="Z10" s="426"/>
      <c r="AA10" s="61"/>
      <c r="AB10" s="604"/>
    </row>
    <row r="11" spans="1:28" ht="21" customHeight="1">
      <c r="A11" s="1762"/>
      <c r="B11" s="630" t="s">
        <v>293</v>
      </c>
      <c r="C11" s="1768" t="s">
        <v>569</v>
      </c>
      <c r="D11" s="1766"/>
      <c r="E11" s="2118">
        <v>3100</v>
      </c>
      <c r="F11" s="1720"/>
      <c r="G11" s="1764" t="s">
        <v>210</v>
      </c>
      <c r="H11" s="493" t="s">
        <v>602</v>
      </c>
      <c r="I11" s="766"/>
      <c r="J11" s="767"/>
      <c r="K11" s="1769" t="s">
        <v>478</v>
      </c>
      <c r="L11" s="1766" t="s">
        <v>121</v>
      </c>
      <c r="M11" s="1773">
        <v>450</v>
      </c>
      <c r="N11" s="1745"/>
      <c r="O11" s="336"/>
      <c r="P11" s="427"/>
      <c r="Q11" s="336"/>
      <c r="R11" s="765"/>
      <c r="S11" s="417"/>
      <c r="T11" s="418"/>
      <c r="U11" s="336"/>
      <c r="V11" s="726"/>
      <c r="W11" s="336"/>
      <c r="X11" s="427"/>
      <c r="Y11" s="336"/>
      <c r="Z11" s="426"/>
      <c r="AB11" s="130"/>
    </row>
    <row r="12" spans="1:28" ht="21" customHeight="1">
      <c r="A12" s="1762"/>
      <c r="B12" s="626" t="s">
        <v>294</v>
      </c>
      <c r="C12" s="1741"/>
      <c r="D12" s="1743"/>
      <c r="E12" s="2113"/>
      <c r="F12" s="1744"/>
      <c r="G12" s="1765"/>
      <c r="H12" s="494" t="s">
        <v>603</v>
      </c>
      <c r="I12" s="768"/>
      <c r="J12" s="769"/>
      <c r="K12" s="1770"/>
      <c r="L12" s="1767"/>
      <c r="M12" s="1774"/>
      <c r="N12" s="1722"/>
      <c r="O12" s="336"/>
      <c r="P12" s="427"/>
      <c r="Q12" s="336"/>
      <c r="R12" s="765"/>
      <c r="S12" s="417"/>
      <c r="T12" s="418"/>
      <c r="U12" s="336"/>
      <c r="V12" s="726"/>
      <c r="W12" s="336"/>
      <c r="X12" s="427"/>
      <c r="Y12" s="336"/>
      <c r="Z12" s="426"/>
      <c r="AB12" s="130"/>
    </row>
    <row r="13" spans="1:28" ht="42" customHeight="1">
      <c r="A13" s="1762"/>
      <c r="B13" s="625"/>
      <c r="C13" s="619" t="s">
        <v>19</v>
      </c>
      <c r="D13" s="248" t="s">
        <v>9</v>
      </c>
      <c r="E13" s="2117">
        <v>2250</v>
      </c>
      <c r="F13" s="884"/>
      <c r="G13" s="392" t="s">
        <v>112</v>
      </c>
      <c r="H13" s="358"/>
      <c r="I13" s="336"/>
      <c r="J13" s="726"/>
      <c r="K13" s="417"/>
      <c r="L13" s="358"/>
      <c r="M13" s="336"/>
      <c r="N13" s="895"/>
      <c r="O13" s="336"/>
      <c r="P13" s="427"/>
      <c r="Q13" s="336"/>
      <c r="R13" s="765"/>
      <c r="S13" s="417"/>
      <c r="T13" s="418"/>
      <c r="U13" s="336"/>
      <c r="V13" s="726"/>
      <c r="W13" s="336"/>
      <c r="X13" s="427"/>
      <c r="Y13" s="336"/>
      <c r="Z13" s="426"/>
      <c r="AB13" s="130"/>
    </row>
    <row r="14" spans="1:28" ht="21" customHeight="1">
      <c r="A14" s="1762"/>
      <c r="B14" s="626" t="s">
        <v>295</v>
      </c>
      <c r="C14" s="250" t="s">
        <v>528</v>
      </c>
      <c r="D14" s="248" t="s">
        <v>9</v>
      </c>
      <c r="E14" s="2117">
        <v>1250</v>
      </c>
      <c r="F14" s="884"/>
      <c r="G14" s="392"/>
      <c r="H14" s="358"/>
      <c r="I14" s="336"/>
      <c r="J14" s="726"/>
      <c r="K14" s="419"/>
      <c r="L14" s="358"/>
      <c r="M14" s="336"/>
      <c r="N14" s="895"/>
      <c r="O14" s="336"/>
      <c r="P14" s="427"/>
      <c r="Q14" s="336"/>
      <c r="R14" s="765"/>
      <c r="S14" s="419"/>
      <c r="T14" s="358"/>
      <c r="U14" s="336"/>
      <c r="V14" s="726"/>
      <c r="W14" s="336"/>
      <c r="X14" s="427"/>
      <c r="Y14" s="336"/>
      <c r="Z14" s="426"/>
      <c r="AB14" s="130"/>
    </row>
    <row r="15" spans="1:28" ht="21" customHeight="1" thickBot="1">
      <c r="A15" s="1763"/>
      <c r="B15" s="622" t="s">
        <v>296</v>
      </c>
      <c r="C15" s="251" t="s">
        <v>20</v>
      </c>
      <c r="D15" s="249" t="s">
        <v>9</v>
      </c>
      <c r="E15" s="2119">
        <v>1250</v>
      </c>
      <c r="F15" s="914"/>
      <c r="G15" s="429" t="s">
        <v>112</v>
      </c>
      <c r="H15" s="353"/>
      <c r="I15" s="354"/>
      <c r="J15" s="753"/>
      <c r="K15" s="355"/>
      <c r="L15" s="353"/>
      <c r="M15" s="354"/>
      <c r="N15" s="908"/>
      <c r="O15" s="354"/>
      <c r="P15" s="430"/>
      <c r="Q15" s="354"/>
      <c r="R15" s="770"/>
      <c r="S15" s="355"/>
      <c r="T15" s="353"/>
      <c r="U15" s="354"/>
      <c r="V15" s="753"/>
      <c r="W15" s="354"/>
      <c r="X15" s="430"/>
      <c r="Y15" s="354"/>
      <c r="Z15" s="431"/>
      <c r="AB15" s="130"/>
    </row>
    <row r="16" spans="1:28" ht="21" customHeight="1" thickTop="1">
      <c r="A16" s="117" t="s">
        <v>195</v>
      </c>
      <c r="B16" s="166">
        <f>SUM(E16,I16,M16,Q16,U16,Y16)</f>
        <v>19050</v>
      </c>
      <c r="C16" s="117" t="s">
        <v>195</v>
      </c>
      <c r="D16" s="140"/>
      <c r="E16" s="1234">
        <f>SUM(E7:E15)</f>
        <v>18050</v>
      </c>
      <c r="F16" s="913">
        <f>SUM(F7:F15)</f>
        <v>0</v>
      </c>
      <c r="G16" s="113" t="s">
        <v>21</v>
      </c>
      <c r="H16" s="137"/>
      <c r="I16" s="754">
        <f>SUM(I7:I15)</f>
        <v>0</v>
      </c>
      <c r="J16" s="913">
        <f>SUM(J7:J15)</f>
        <v>0</v>
      </c>
      <c r="K16" s="113" t="s">
        <v>21</v>
      </c>
      <c r="L16" s="137"/>
      <c r="M16" s="754">
        <f>SUM(M7:M15)</f>
        <v>1000</v>
      </c>
      <c r="N16" s="913">
        <f>SUM(N7:N15)</f>
        <v>0</v>
      </c>
      <c r="O16" s="113"/>
      <c r="P16" s="138"/>
      <c r="Q16" s="138"/>
      <c r="R16" s="139"/>
      <c r="S16" s="117" t="s">
        <v>195</v>
      </c>
      <c r="T16" s="239"/>
      <c r="U16" s="754">
        <f>SUM(U7:U15)</f>
        <v>0</v>
      </c>
      <c r="V16" s="913">
        <f>SUM(V7:V15)</f>
        <v>0</v>
      </c>
      <c r="W16" s="113"/>
      <c r="X16" s="138"/>
      <c r="Y16" s="138"/>
      <c r="Z16" s="139"/>
      <c r="AB16" s="130"/>
    </row>
    <row r="17" spans="1:31" ht="6.75" customHeight="1">
      <c r="A17" s="118"/>
      <c r="B17" s="68"/>
      <c r="C17" s="118"/>
      <c r="D17" s="134"/>
      <c r="E17" s="755"/>
      <c r="F17" s="756"/>
      <c r="G17" s="118"/>
      <c r="H17" s="68"/>
      <c r="I17" s="755"/>
      <c r="J17" s="756"/>
      <c r="K17" s="118"/>
      <c r="L17" s="68"/>
      <c r="M17" s="755"/>
      <c r="N17" s="756"/>
      <c r="O17" s="118"/>
      <c r="P17" s="63"/>
      <c r="Q17" s="63"/>
      <c r="R17" s="133"/>
      <c r="S17" s="118"/>
      <c r="T17" s="44"/>
      <c r="U17" s="755"/>
      <c r="V17" s="756"/>
      <c r="W17" s="118"/>
      <c r="X17" s="63"/>
      <c r="Y17" s="63"/>
      <c r="Z17" s="133"/>
      <c r="AB17" s="130"/>
    </row>
    <row r="18" spans="1:31" s="38" customFormat="1" ht="12" customHeight="1">
      <c r="A18" s="34" t="s">
        <v>401</v>
      </c>
      <c r="AB18" s="73"/>
    </row>
    <row r="19" spans="1:31" s="38" customFormat="1" ht="12" customHeight="1">
      <c r="A19" s="34" t="s">
        <v>568</v>
      </c>
      <c r="AB19" s="73"/>
    </row>
    <row r="20" spans="1:31" s="38" customFormat="1" ht="12" customHeight="1">
      <c r="A20" s="56" t="s">
        <v>504</v>
      </c>
      <c r="AB20" s="73"/>
    </row>
    <row r="21" spans="1:31" s="38" customFormat="1" ht="12" customHeight="1">
      <c r="A21" s="230" t="s">
        <v>609</v>
      </c>
      <c r="AB21" s="73"/>
    </row>
    <row r="22" spans="1:31" s="35" customFormat="1" ht="12" customHeight="1">
      <c r="A22" s="242" t="s">
        <v>453</v>
      </c>
      <c r="AB22" s="224"/>
      <c r="AE22" s="225"/>
    </row>
    <row r="23" spans="1:31" s="35" customFormat="1" ht="12" customHeight="1">
      <c r="A23" s="242" t="s">
        <v>802</v>
      </c>
      <c r="AB23" s="224"/>
      <c r="AE23" s="225"/>
    </row>
    <row r="24" spans="1:31" ht="12" customHeight="1">
      <c r="A24" s="34" t="s">
        <v>627</v>
      </c>
      <c r="AB24" s="71"/>
    </row>
    <row r="25" spans="1:31" ht="12" customHeight="1">
      <c r="A25" s="34" t="s">
        <v>498</v>
      </c>
    </row>
    <row r="26" spans="1:31">
      <c r="A26" s="34" t="s">
        <v>499</v>
      </c>
    </row>
    <row r="27" spans="1:31" ht="17.100000000000001" customHeight="1">
      <c r="V27" s="1257" t="s">
        <v>484</v>
      </c>
      <c r="W27" s="1257"/>
      <c r="X27" s="1257"/>
      <c r="Y27" s="1257"/>
      <c r="Z27" s="20"/>
      <c r="AA27" s="20"/>
    </row>
    <row r="28" spans="1:31" ht="17.100000000000001" customHeight="1">
      <c r="V28" s="1257"/>
      <c r="W28" s="1257"/>
      <c r="X28" s="1257"/>
      <c r="Y28" s="1257"/>
      <c r="Z28" s="595"/>
      <c r="AA28" s="595"/>
      <c r="AB28" s="27"/>
    </row>
    <row r="29" spans="1:31" ht="17.100000000000001" customHeight="1">
      <c r="V29" s="1302" t="s">
        <v>488</v>
      </c>
      <c r="W29" s="1302"/>
      <c r="X29" s="1302"/>
      <c r="Y29" s="1302"/>
      <c r="Z29" s="36"/>
      <c r="AA29" s="595"/>
      <c r="AB29" s="32"/>
    </row>
    <row r="30" spans="1:31" ht="17.100000000000001" customHeight="1"/>
    <row r="31" spans="1:31" ht="17.100000000000001" customHeight="1"/>
    <row r="32" spans="1:31" ht="17.100000000000001" customHeight="1"/>
    <row r="33" ht="17.100000000000001" customHeight="1"/>
  </sheetData>
  <mergeCells count="51">
    <mergeCell ref="P1:Q1"/>
    <mergeCell ref="P4:R4"/>
    <mergeCell ref="R1:R2"/>
    <mergeCell ref="P5:R5"/>
    <mergeCell ref="P6:Q6"/>
    <mergeCell ref="P2:Q3"/>
    <mergeCell ref="AB6:AB7"/>
    <mergeCell ref="V1:W1"/>
    <mergeCell ref="S3:U3"/>
    <mergeCell ref="V4:Z5"/>
    <mergeCell ref="S1:U2"/>
    <mergeCell ref="X1:Z1"/>
    <mergeCell ref="X2:Z2"/>
    <mergeCell ref="X6:Y6"/>
    <mergeCell ref="T6:U6"/>
    <mergeCell ref="V2:W2"/>
    <mergeCell ref="V3:Z3"/>
    <mergeCell ref="S4:U4"/>
    <mergeCell ref="S5:U5"/>
    <mergeCell ref="D4:J4"/>
    <mergeCell ref="K4:L4"/>
    <mergeCell ref="M4:O4"/>
    <mergeCell ref="D5:F5"/>
    <mergeCell ref="D6:E6"/>
    <mergeCell ref="M5:O5"/>
    <mergeCell ref="H5:J5"/>
    <mergeCell ref="K5:L5"/>
    <mergeCell ref="H6:I6"/>
    <mergeCell ref="L6:M6"/>
    <mergeCell ref="A1:B1"/>
    <mergeCell ref="L2:O3"/>
    <mergeCell ref="D1:G1"/>
    <mergeCell ref="N1:O1"/>
    <mergeCell ref="H1:K1"/>
    <mergeCell ref="C2:G3"/>
    <mergeCell ref="H2:K3"/>
    <mergeCell ref="L1:M1"/>
    <mergeCell ref="A3:B3"/>
    <mergeCell ref="V27:Y28"/>
    <mergeCell ref="N11:N12"/>
    <mergeCell ref="V29:Y29"/>
    <mergeCell ref="B9:B10"/>
    <mergeCell ref="M11:M12"/>
    <mergeCell ref="A7:A15"/>
    <mergeCell ref="G11:G12"/>
    <mergeCell ref="L11:L12"/>
    <mergeCell ref="C11:C12"/>
    <mergeCell ref="D11:D12"/>
    <mergeCell ref="E11:E12"/>
    <mergeCell ref="F11:F12"/>
    <mergeCell ref="K11:K12"/>
  </mergeCells>
  <phoneticPr fontId="3"/>
  <conditionalFormatting sqref="J13:J17 N13:N17 F7:F9 N8:N11 R7:R17 J8:J10 V8:V17 F13:F15 F11">
    <cfRule type="expression" dxfId="30" priority="9" stopIfTrue="1">
      <formula>E7&lt;F7</formula>
    </cfRule>
  </conditionalFormatting>
  <conditionalFormatting sqref="F17">
    <cfRule type="expression" dxfId="29" priority="10" stopIfTrue="1">
      <formula>D17&lt;F17</formula>
    </cfRule>
  </conditionalFormatting>
  <conditionalFormatting sqref="N7">
    <cfRule type="expression" dxfId="28" priority="7" stopIfTrue="1">
      <formula>M7&lt;N7</formula>
    </cfRule>
  </conditionalFormatting>
  <conditionalFormatting sqref="J7">
    <cfRule type="expression" dxfId="27" priority="6" stopIfTrue="1">
      <formula>I7&lt;J7</formula>
    </cfRule>
  </conditionalFormatting>
  <conditionalFormatting sqref="V7">
    <cfRule type="expression" dxfId="26" priority="5" stopIfTrue="1">
      <formula>U7&lt;V7</formula>
    </cfRule>
  </conditionalFormatting>
  <conditionalFormatting sqref="J11:J12">
    <cfRule type="expression" dxfId="25" priority="3" stopIfTrue="1">
      <formula>I11&lt;J11</formula>
    </cfRule>
  </conditionalFormatting>
  <conditionalFormatting sqref="F10">
    <cfRule type="expression" dxfId="24"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xr:uid="{00000000-0002-0000-0A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D42"/>
  <sheetViews>
    <sheetView showZeros="0" zoomScale="115" zoomScaleNormal="115" workbookViewId="0">
      <selection activeCell="V15" sqref="V15"/>
    </sheetView>
  </sheetViews>
  <sheetFormatPr defaultRowHeight="11.25"/>
  <cols>
    <col min="1" max="1" width="3" style="60" customWidth="1"/>
    <col min="2" max="2" width="7.125" style="60" customWidth="1"/>
    <col min="3" max="3" width="8.375" style="60" customWidth="1"/>
    <col min="4" max="4" width="1.625" style="60" customWidth="1"/>
    <col min="5" max="5" width="6.5" style="60" customWidth="1"/>
    <col min="6" max="6" width="8.25" style="60" customWidth="1"/>
    <col min="7" max="7" width="6.125" style="60" customWidth="1"/>
    <col min="8" max="8" width="1.625" style="60" customWidth="1"/>
    <col min="9" max="9" width="5.625" style="60" customWidth="1"/>
    <col min="10" max="10" width="8.25" style="60" customWidth="1"/>
    <col min="11" max="11" width="6.125" style="60" customWidth="1"/>
    <col min="12" max="12" width="1.625" style="60" customWidth="1"/>
    <col min="13" max="13" width="5.625" style="60" customWidth="1"/>
    <col min="14" max="14" width="8.25" style="60" customWidth="1"/>
    <col min="15" max="15" width="5.625" style="60" customWidth="1"/>
    <col min="16" max="16" width="1.625" style="60" customWidth="1"/>
    <col min="17" max="17" width="4.625" style="60" customWidth="1"/>
    <col min="18" max="18" width="5.625" style="60" customWidth="1"/>
    <col min="19" max="19" width="6.125" style="60" customWidth="1"/>
    <col min="20" max="20" width="1.625" style="60" customWidth="1"/>
    <col min="21" max="21" width="4.625" style="60" customWidth="1"/>
    <col min="22" max="22" width="8.25" style="60" customWidth="1"/>
    <col min="23" max="23" width="6.125" style="60" customWidth="1"/>
    <col min="24" max="24" width="1.625" style="60" customWidth="1"/>
    <col min="25" max="25" width="7.875" style="60" bestFit="1" customWidth="1"/>
    <col min="26" max="26" width="8.25" style="60" customWidth="1"/>
    <col min="27" max="27" width="0.5" style="60" customWidth="1"/>
    <col min="28" max="28" width="2.375" style="60" customWidth="1"/>
    <col min="29" max="16384" width="9" style="60"/>
  </cols>
  <sheetData>
    <row r="1" spans="1:28" s="221" customFormat="1" ht="15" customHeight="1">
      <c r="A1" s="1540" t="str">
        <f>市内河!A1</f>
        <v>令和3年</v>
      </c>
      <c r="B1" s="1540"/>
      <c r="C1" s="467" t="s">
        <v>232</v>
      </c>
      <c r="D1" s="1576">
        <f>市内河!$D$1</f>
        <v>0</v>
      </c>
      <c r="E1" s="1775"/>
      <c r="F1" s="1775"/>
      <c r="G1" s="1775"/>
      <c r="H1" s="1412" t="s">
        <v>245</v>
      </c>
      <c r="I1" s="1412"/>
      <c r="J1" s="1412"/>
      <c r="K1" s="1412"/>
      <c r="L1" s="1556" t="s">
        <v>370</v>
      </c>
      <c r="M1" s="1557"/>
      <c r="N1" s="1666">
        <f>市内河!$N$1</f>
        <v>0</v>
      </c>
      <c r="O1" s="1735"/>
      <c r="P1" s="1412" t="s">
        <v>371</v>
      </c>
      <c r="Q1" s="1412"/>
      <c r="R1" s="1556" t="s">
        <v>286</v>
      </c>
      <c r="S1" s="1311">
        <f>市内河!$R$1</f>
        <v>0</v>
      </c>
      <c r="T1" s="1441"/>
      <c r="U1" s="1579"/>
      <c r="V1" s="1492" t="s">
        <v>373</v>
      </c>
      <c r="W1" s="1450"/>
      <c r="X1" s="1450" t="s">
        <v>374</v>
      </c>
      <c r="Y1" s="1450"/>
      <c r="Z1" s="1450"/>
      <c r="AA1" s="71"/>
    </row>
    <row r="2" spans="1:28" s="221" customFormat="1" ht="18" customHeight="1">
      <c r="A2" s="468">
        <f>市内河!A2</f>
        <v>44348</v>
      </c>
      <c r="B2" s="469" t="s">
        <v>344</v>
      </c>
      <c r="C2" s="1457">
        <f>市内河!C2</f>
        <v>0</v>
      </c>
      <c r="D2" s="1458"/>
      <c r="E2" s="1458"/>
      <c r="F2" s="1458"/>
      <c r="G2" s="1458"/>
      <c r="H2" s="1458">
        <f>市内河!G2</f>
        <v>0</v>
      </c>
      <c r="I2" s="1663"/>
      <c r="J2" s="1663"/>
      <c r="K2" s="1663"/>
      <c r="L2" s="1438">
        <f>市内河!L2</f>
        <v>0</v>
      </c>
      <c r="M2" s="1438"/>
      <c r="N2" s="1438"/>
      <c r="O2" s="1438"/>
      <c r="P2" s="1446">
        <f>市内河!O2</f>
        <v>0</v>
      </c>
      <c r="Q2" s="1446"/>
      <c r="R2" s="1826"/>
      <c r="S2" s="1442"/>
      <c r="T2" s="1442"/>
      <c r="U2" s="1580"/>
      <c r="V2" s="1484">
        <f>市内河!U2</f>
        <v>0</v>
      </c>
      <c r="W2" s="1485"/>
      <c r="X2" s="1485">
        <f>市内河!W2</f>
        <v>0</v>
      </c>
      <c r="Y2" s="1485"/>
      <c r="Z2" s="1485"/>
      <c r="AA2" s="71"/>
      <c r="AB2" s="640"/>
    </row>
    <row r="3" spans="1:28" s="221" customFormat="1" ht="18" customHeight="1">
      <c r="A3" s="1456" t="s">
        <v>339</v>
      </c>
      <c r="B3" s="1456"/>
      <c r="C3" s="1459"/>
      <c r="D3" s="1460"/>
      <c r="E3" s="1460"/>
      <c r="F3" s="1460"/>
      <c r="G3" s="1460"/>
      <c r="H3" s="1665"/>
      <c r="I3" s="1665"/>
      <c r="J3" s="1665"/>
      <c r="K3" s="1776"/>
      <c r="L3" s="1438"/>
      <c r="M3" s="1438"/>
      <c r="N3" s="1438"/>
      <c r="O3" s="1438"/>
      <c r="P3" s="1446"/>
      <c r="Q3" s="1446"/>
      <c r="R3" s="483" t="s">
        <v>100</v>
      </c>
      <c r="S3" s="1727">
        <f>SUM(F28,J28,N28,V28,Z28)</f>
        <v>0</v>
      </c>
      <c r="T3" s="1728"/>
      <c r="U3" s="1728"/>
      <c r="V3" s="1475" t="s">
        <v>372</v>
      </c>
      <c r="W3" s="1475"/>
      <c r="X3" s="1475"/>
      <c r="Y3" s="1475"/>
      <c r="Z3" s="1577"/>
    </row>
    <row r="4" spans="1:28" s="221" customFormat="1" ht="17.100000000000001" customHeight="1">
      <c r="A4" s="602" t="s">
        <v>340</v>
      </c>
      <c r="B4" s="602"/>
      <c r="C4" s="471" t="s">
        <v>264</v>
      </c>
      <c r="D4" s="1558">
        <f>市内河!D4</f>
        <v>0</v>
      </c>
      <c r="E4" s="1559"/>
      <c r="F4" s="1559"/>
      <c r="G4" s="1559"/>
      <c r="H4" s="1559"/>
      <c r="I4" s="1559"/>
      <c r="J4" s="1560"/>
      <c r="K4" s="1561" t="s">
        <v>114</v>
      </c>
      <c r="L4" s="1625"/>
      <c r="M4" s="1634">
        <f>市内河!N4</f>
        <v>0</v>
      </c>
      <c r="N4" s="1634"/>
      <c r="O4" s="1635"/>
      <c r="P4" s="1725" t="s">
        <v>341</v>
      </c>
      <c r="Q4" s="1733"/>
      <c r="R4" s="1726"/>
      <c r="S4" s="1725" t="s">
        <v>342</v>
      </c>
      <c r="T4" s="1726"/>
      <c r="U4" s="1726"/>
      <c r="V4" s="1426">
        <f>市内河!U4</f>
        <v>0</v>
      </c>
      <c r="W4" s="1479"/>
      <c r="X4" s="1479"/>
      <c r="Y4" s="1479"/>
      <c r="Z4" s="1480"/>
      <c r="AB4" s="641">
        <v>9</v>
      </c>
    </row>
    <row r="5" spans="1:28" s="221" customFormat="1" ht="17.100000000000001" customHeight="1">
      <c r="A5" s="480"/>
      <c r="B5" s="480"/>
      <c r="C5" s="474" t="s">
        <v>334</v>
      </c>
      <c r="D5" s="1471">
        <f>市内河!D5</f>
        <v>0</v>
      </c>
      <c r="E5" s="1471"/>
      <c r="F5" s="1564"/>
      <c r="G5" s="479" t="s">
        <v>348</v>
      </c>
      <c r="H5" s="1469">
        <f>市内河!H5</f>
        <v>0</v>
      </c>
      <c r="I5" s="1562"/>
      <c r="J5" s="1563"/>
      <c r="K5" s="1398" t="s">
        <v>115</v>
      </c>
      <c r="L5" s="1398"/>
      <c r="M5" s="1571">
        <f>市内河!N5</f>
        <v>0</v>
      </c>
      <c r="N5" s="1572"/>
      <c r="O5" s="1573"/>
      <c r="P5" s="1566"/>
      <c r="Q5" s="1567"/>
      <c r="R5" s="1568"/>
      <c r="S5" s="1486"/>
      <c r="T5" s="1569"/>
      <c r="U5" s="1569"/>
      <c r="V5" s="1426"/>
      <c r="W5" s="1482"/>
      <c r="X5" s="1482"/>
      <c r="Y5" s="1482"/>
      <c r="Z5" s="1480"/>
    </row>
    <row r="6" spans="1:28" ht="18.95" customHeight="1">
      <c r="A6" s="484" t="s">
        <v>2</v>
      </c>
      <c r="B6" s="485"/>
      <c r="C6" s="486" t="s">
        <v>185</v>
      </c>
      <c r="D6" s="1822" t="s">
        <v>3</v>
      </c>
      <c r="E6" s="1823"/>
      <c r="F6" s="739" t="s">
        <v>118</v>
      </c>
      <c r="G6" s="487" t="s">
        <v>402</v>
      </c>
      <c r="H6" s="1822" t="s">
        <v>3</v>
      </c>
      <c r="I6" s="1823"/>
      <c r="J6" s="740" t="s">
        <v>118</v>
      </c>
      <c r="K6" s="488" t="s">
        <v>403</v>
      </c>
      <c r="L6" s="1810" t="s">
        <v>3</v>
      </c>
      <c r="M6" s="1778"/>
      <c r="N6" s="739" t="s">
        <v>118</v>
      </c>
      <c r="O6" s="489" t="s">
        <v>327</v>
      </c>
      <c r="P6" s="1810" t="s">
        <v>3</v>
      </c>
      <c r="Q6" s="1831"/>
      <c r="R6" s="741" t="s">
        <v>118</v>
      </c>
      <c r="S6" s="488" t="s">
        <v>328</v>
      </c>
      <c r="T6" s="1810" t="s">
        <v>3</v>
      </c>
      <c r="U6" s="1778"/>
      <c r="V6" s="739" t="s">
        <v>118</v>
      </c>
      <c r="W6" s="487" t="s">
        <v>4</v>
      </c>
      <c r="X6" s="1822" t="s">
        <v>3</v>
      </c>
      <c r="Y6" s="1823"/>
      <c r="Z6" s="739" t="s">
        <v>118</v>
      </c>
      <c r="AA6" s="64"/>
      <c r="AB6" s="1395" t="s">
        <v>306</v>
      </c>
    </row>
    <row r="7" spans="1:28" ht="21" customHeight="1">
      <c r="A7" s="1813" t="s">
        <v>252</v>
      </c>
      <c r="B7" s="1820" t="s">
        <v>407</v>
      </c>
      <c r="C7" s="619" t="s">
        <v>6</v>
      </c>
      <c r="D7" s="628" t="s">
        <v>11</v>
      </c>
      <c r="E7" s="2120">
        <v>1750</v>
      </c>
      <c r="F7" s="881"/>
      <c r="G7" s="333"/>
      <c r="H7" s="333"/>
      <c r="I7" s="333"/>
      <c r="J7" s="333"/>
      <c r="K7" s="1824" t="s">
        <v>7</v>
      </c>
      <c r="L7" s="1766"/>
      <c r="M7" s="1773">
        <v>1500</v>
      </c>
      <c r="N7" s="1720"/>
      <c r="O7" s="440"/>
      <c r="P7" s="441"/>
      <c r="Q7" s="336"/>
      <c r="R7" s="726"/>
      <c r="S7" s="314" t="s">
        <v>563</v>
      </c>
      <c r="T7" s="315" t="s">
        <v>554</v>
      </c>
      <c r="U7" s="289"/>
      <c r="V7" s="742"/>
      <c r="W7" s="1805" t="s">
        <v>359</v>
      </c>
      <c r="X7" s="252"/>
      <c r="Y7" s="2131">
        <v>18820</v>
      </c>
      <c r="Z7" s="1720"/>
      <c r="AA7" s="62"/>
      <c r="AB7" s="1395"/>
    </row>
    <row r="8" spans="1:28" ht="21" customHeight="1">
      <c r="A8" s="1814"/>
      <c r="B8" s="1708"/>
      <c r="C8" s="1821" t="s">
        <v>7</v>
      </c>
      <c r="D8" s="1766" t="s">
        <v>11</v>
      </c>
      <c r="E8" s="2121">
        <v>4800</v>
      </c>
      <c r="F8" s="1720"/>
      <c r="G8" s="313" t="s">
        <v>562</v>
      </c>
      <c r="H8" s="311" t="s">
        <v>554</v>
      </c>
      <c r="I8" s="743"/>
      <c r="J8" s="744"/>
      <c r="K8" s="1825"/>
      <c r="L8" s="1830"/>
      <c r="M8" s="1827"/>
      <c r="N8" s="1721"/>
      <c r="O8" s="440"/>
      <c r="P8" s="441"/>
      <c r="Q8" s="336"/>
      <c r="R8" s="726"/>
      <c r="S8" s="291" t="s">
        <v>564</v>
      </c>
      <c r="T8" s="316" t="s">
        <v>554</v>
      </c>
      <c r="U8" s="743"/>
      <c r="V8" s="658"/>
      <c r="W8" s="1806"/>
      <c r="X8" s="253"/>
      <c r="Y8" s="2132"/>
      <c r="Z8" s="1721"/>
      <c r="AA8" s="62"/>
      <c r="AB8" s="1395"/>
    </row>
    <row r="9" spans="1:28" ht="21" customHeight="1">
      <c r="A9" s="1814"/>
      <c r="B9" s="614" t="s">
        <v>408</v>
      </c>
      <c r="C9" s="1741"/>
      <c r="D9" s="1743"/>
      <c r="E9" s="2122"/>
      <c r="F9" s="1744"/>
      <c r="G9" s="333"/>
      <c r="H9" s="333"/>
      <c r="I9" s="333"/>
      <c r="J9" s="333"/>
      <c r="K9" s="1825"/>
      <c r="L9" s="1830"/>
      <c r="M9" s="1827"/>
      <c r="N9" s="1721"/>
      <c r="O9" s="440"/>
      <c r="P9" s="441"/>
      <c r="Q9" s="336"/>
      <c r="R9" s="726"/>
      <c r="S9" s="442"/>
      <c r="T9" s="358"/>
      <c r="U9" s="745"/>
      <c r="V9" s="746"/>
      <c r="W9" s="1806"/>
      <c r="X9" s="253"/>
      <c r="Y9" s="2132"/>
      <c r="Z9" s="1721"/>
      <c r="AA9" s="62"/>
      <c r="AB9" s="1395"/>
    </row>
    <row r="10" spans="1:28" ht="21" customHeight="1">
      <c r="A10" s="1815"/>
      <c r="B10" s="626" t="s">
        <v>366</v>
      </c>
      <c r="C10" s="631" t="s">
        <v>530</v>
      </c>
      <c r="D10" s="628" t="s">
        <v>11</v>
      </c>
      <c r="E10" s="2120">
        <v>1400</v>
      </c>
      <c r="F10" s="881"/>
      <c r="G10" s="333"/>
      <c r="H10" s="333"/>
      <c r="I10" s="333"/>
      <c r="J10" s="333"/>
      <c r="K10" s="1741"/>
      <c r="L10" s="1743"/>
      <c r="M10" s="1828"/>
      <c r="N10" s="1829"/>
      <c r="O10" s="442"/>
      <c r="P10" s="441"/>
      <c r="Q10" s="336"/>
      <c r="R10" s="726"/>
      <c r="S10" s="442"/>
      <c r="T10" s="358"/>
      <c r="U10" s="745"/>
      <c r="V10" s="746"/>
      <c r="W10" s="1806"/>
      <c r="X10" s="254"/>
      <c r="Y10" s="2132"/>
      <c r="Z10" s="1721"/>
      <c r="AA10" s="61"/>
      <c r="AB10" s="1395"/>
    </row>
    <row r="11" spans="1:28" ht="21" customHeight="1">
      <c r="A11" s="623" t="s">
        <v>365</v>
      </c>
      <c r="B11" s="624" t="s">
        <v>247</v>
      </c>
      <c r="C11" s="250" t="s">
        <v>531</v>
      </c>
      <c r="D11" s="248" t="s">
        <v>9</v>
      </c>
      <c r="E11" s="2123">
        <v>1700</v>
      </c>
      <c r="F11" s="884"/>
      <c r="G11" s="434"/>
      <c r="H11" s="358"/>
      <c r="I11" s="745"/>
      <c r="J11" s="726"/>
      <c r="K11" s="448"/>
      <c r="L11" s="418"/>
      <c r="M11" s="745"/>
      <c r="N11" s="895"/>
      <c r="O11" s="440"/>
      <c r="P11" s="443"/>
      <c r="Q11" s="336"/>
      <c r="R11" s="726"/>
      <c r="S11" s="440"/>
      <c r="T11" s="418"/>
      <c r="U11" s="745"/>
      <c r="V11" s="746"/>
      <c r="W11" s="1807"/>
      <c r="X11" s="255"/>
      <c r="Y11" s="2133"/>
      <c r="Z11" s="1722"/>
      <c r="AB11" s="1395"/>
    </row>
    <row r="12" spans="1:28" ht="21" customHeight="1">
      <c r="A12" s="1713" t="s">
        <v>237</v>
      </c>
      <c r="B12" s="624" t="s">
        <v>379</v>
      </c>
      <c r="C12" s="250" t="s">
        <v>532</v>
      </c>
      <c r="D12" s="248" t="s">
        <v>9</v>
      </c>
      <c r="E12" s="2123">
        <v>1400</v>
      </c>
      <c r="F12" s="884"/>
      <c r="G12" s="435"/>
      <c r="H12" s="358"/>
      <c r="I12" s="745"/>
      <c r="J12" s="726"/>
      <c r="K12" s="448"/>
      <c r="L12" s="358"/>
      <c r="M12" s="745"/>
      <c r="N12" s="895"/>
      <c r="O12" s="440"/>
      <c r="P12" s="441"/>
      <c r="Q12" s="336"/>
      <c r="R12" s="726"/>
      <c r="S12" s="440"/>
      <c r="T12" s="418"/>
      <c r="U12" s="745"/>
      <c r="V12" s="726"/>
      <c r="W12" s="452"/>
      <c r="X12" s="408"/>
      <c r="Y12" s="747"/>
      <c r="Z12" s="917"/>
      <c r="AB12" s="1395"/>
    </row>
    <row r="13" spans="1:28" ht="21" customHeight="1">
      <c r="A13" s="1713"/>
      <c r="B13" s="512" t="s">
        <v>380</v>
      </c>
      <c r="C13" s="631" t="s">
        <v>10</v>
      </c>
      <c r="D13" s="628" t="s">
        <v>9</v>
      </c>
      <c r="E13" s="2120">
        <v>1200</v>
      </c>
      <c r="F13" s="881"/>
      <c r="G13" s="436" t="s">
        <v>112</v>
      </c>
      <c r="H13" s="358"/>
      <c r="I13" s="745"/>
      <c r="J13" s="726"/>
      <c r="K13" s="448"/>
      <c r="L13" s="358"/>
      <c r="M13" s="745"/>
      <c r="N13" s="895"/>
      <c r="O13" s="440"/>
      <c r="P13" s="441"/>
      <c r="Q13" s="336"/>
      <c r="R13" s="726"/>
      <c r="S13" s="440"/>
      <c r="T13" s="358"/>
      <c r="U13" s="745"/>
      <c r="V13" s="726"/>
      <c r="W13" s="440"/>
      <c r="X13" s="410"/>
      <c r="Y13" s="745"/>
      <c r="Z13" s="917"/>
      <c r="AB13" s="1395"/>
    </row>
    <row r="14" spans="1:28" ht="21" customHeight="1">
      <c r="A14" s="1713"/>
      <c r="B14" s="1768" t="s">
        <v>381</v>
      </c>
      <c r="C14" s="250" t="s">
        <v>12</v>
      </c>
      <c r="D14" s="248" t="s">
        <v>9</v>
      </c>
      <c r="E14" s="2123">
        <v>1800</v>
      </c>
      <c r="F14" s="884"/>
      <c r="G14" s="437" t="s">
        <v>112</v>
      </c>
      <c r="H14" s="418"/>
      <c r="I14" s="748"/>
      <c r="J14" s="749"/>
      <c r="K14" s="451" t="s">
        <v>112</v>
      </c>
      <c r="L14" s="418"/>
      <c r="M14" s="748"/>
      <c r="N14" s="916"/>
      <c r="O14" s="444"/>
      <c r="P14" s="445"/>
      <c r="Q14" s="412"/>
      <c r="R14" s="749"/>
      <c r="S14" s="444"/>
      <c r="T14" s="418"/>
      <c r="U14" s="748"/>
      <c r="V14" s="749"/>
      <c r="W14" s="444"/>
      <c r="X14" s="411"/>
      <c r="Y14" s="748"/>
      <c r="Z14" s="918"/>
      <c r="AA14" s="64"/>
      <c r="AB14" s="1395"/>
    </row>
    <row r="15" spans="1:28" ht="21" customHeight="1">
      <c r="A15" s="1713"/>
      <c r="B15" s="1819"/>
      <c r="C15" s="250" t="s">
        <v>533</v>
      </c>
      <c r="D15" s="248" t="s">
        <v>11</v>
      </c>
      <c r="E15" s="2123">
        <v>1650</v>
      </c>
      <c r="F15" s="884"/>
      <c r="G15" s="437" t="s">
        <v>112</v>
      </c>
      <c r="H15" s="418"/>
      <c r="I15" s="748"/>
      <c r="J15" s="746"/>
      <c r="K15" s="1769" t="s">
        <v>607</v>
      </c>
      <c r="L15" s="1766" t="s">
        <v>121</v>
      </c>
      <c r="M15" s="1773">
        <v>700</v>
      </c>
      <c r="N15" s="1745"/>
      <c r="O15" s="440"/>
      <c r="P15" s="441"/>
      <c r="Q15" s="336"/>
      <c r="R15" s="726"/>
      <c r="S15" s="440"/>
      <c r="T15" s="418"/>
      <c r="U15" s="745"/>
      <c r="V15" s="726"/>
      <c r="W15" s="440"/>
      <c r="X15" s="410"/>
      <c r="Y15" s="745"/>
      <c r="Z15" s="917"/>
      <c r="AB15" s="1395"/>
    </row>
    <row r="16" spans="1:28" ht="21" customHeight="1">
      <c r="A16" s="1713"/>
      <c r="B16" s="1818"/>
      <c r="C16" s="1768" t="s">
        <v>534</v>
      </c>
      <c r="D16" s="1766" t="s">
        <v>11</v>
      </c>
      <c r="E16" s="2121">
        <v>3400</v>
      </c>
      <c r="F16" s="1720"/>
      <c r="G16" s="437" t="s">
        <v>112</v>
      </c>
      <c r="H16" s="418"/>
      <c r="I16" s="748"/>
      <c r="J16" s="750"/>
      <c r="K16" s="1808"/>
      <c r="L16" s="1804"/>
      <c r="M16" s="1353"/>
      <c r="N16" s="1809"/>
      <c r="O16" s="440"/>
      <c r="P16" s="441"/>
      <c r="Q16" s="336"/>
      <c r="R16" s="726"/>
      <c r="S16" s="442"/>
      <c r="T16" s="358"/>
      <c r="U16" s="745"/>
      <c r="V16" s="726"/>
      <c r="W16" s="440"/>
      <c r="X16" s="410"/>
      <c r="Y16" s="745"/>
      <c r="Z16" s="917"/>
      <c r="AB16" s="1395"/>
    </row>
    <row r="17" spans="1:28" ht="21" customHeight="1">
      <c r="A17" s="1713"/>
      <c r="B17" s="624" t="s">
        <v>385</v>
      </c>
      <c r="C17" s="1818"/>
      <c r="D17" s="1767"/>
      <c r="E17" s="2124"/>
      <c r="F17" s="1812"/>
      <c r="G17" s="437" t="s">
        <v>112</v>
      </c>
      <c r="H17" s="418"/>
      <c r="I17" s="748"/>
      <c r="J17" s="749"/>
      <c r="K17" s="247" t="s">
        <v>608</v>
      </c>
      <c r="L17" s="248" t="s">
        <v>121</v>
      </c>
      <c r="M17" s="751">
        <v>400</v>
      </c>
      <c r="N17" s="887"/>
      <c r="O17" s="444"/>
      <c r="P17" s="445"/>
      <c r="Q17" s="412"/>
      <c r="R17" s="749"/>
      <c r="S17" s="444"/>
      <c r="T17" s="418"/>
      <c r="U17" s="748"/>
      <c r="V17" s="749"/>
      <c r="W17" s="444"/>
      <c r="X17" s="411"/>
      <c r="Y17" s="748"/>
      <c r="Z17" s="918"/>
      <c r="AA17" s="64"/>
      <c r="AB17" s="1395"/>
    </row>
    <row r="18" spans="1:28" ht="21" customHeight="1">
      <c r="A18" s="1713"/>
      <c r="B18" s="1717" t="s">
        <v>382</v>
      </c>
      <c r="C18" s="250" t="s">
        <v>13</v>
      </c>
      <c r="D18" s="248" t="s">
        <v>9</v>
      </c>
      <c r="E18" s="2123">
        <v>850</v>
      </c>
      <c r="F18" s="884"/>
      <c r="G18" s="409"/>
      <c r="H18" s="410"/>
      <c r="I18" s="745"/>
      <c r="J18" s="726"/>
      <c r="K18" s="448"/>
      <c r="L18" s="358"/>
      <c r="M18" s="745"/>
      <c r="N18" s="895"/>
      <c r="O18" s="440"/>
      <c r="P18" s="441"/>
      <c r="Q18" s="336"/>
      <c r="R18" s="726"/>
      <c r="S18" s="440"/>
      <c r="T18" s="358"/>
      <c r="U18" s="745"/>
      <c r="V18" s="726"/>
      <c r="W18" s="440"/>
      <c r="X18" s="410"/>
      <c r="Y18" s="745"/>
      <c r="Z18" s="917"/>
      <c r="AB18" s="1395"/>
    </row>
    <row r="19" spans="1:28" ht="21" customHeight="1">
      <c r="A19" s="1713"/>
      <c r="B19" s="1816"/>
      <c r="C19" s="250" t="s">
        <v>14</v>
      </c>
      <c r="D19" s="248" t="s">
        <v>9</v>
      </c>
      <c r="E19" s="2123">
        <v>700</v>
      </c>
      <c r="F19" s="884"/>
      <c r="G19" s="409" t="s">
        <v>112</v>
      </c>
      <c r="H19" s="410"/>
      <c r="I19" s="745"/>
      <c r="J19" s="726"/>
      <c r="K19" s="448"/>
      <c r="L19" s="358"/>
      <c r="M19" s="745"/>
      <c r="N19" s="895"/>
      <c r="O19" s="440"/>
      <c r="P19" s="441"/>
      <c r="Q19" s="336"/>
      <c r="R19" s="726"/>
      <c r="S19" s="440"/>
      <c r="T19" s="358"/>
      <c r="U19" s="745"/>
      <c r="V19" s="726"/>
      <c r="W19" s="440"/>
      <c r="X19" s="410"/>
      <c r="Y19" s="745"/>
      <c r="Z19" s="917"/>
      <c r="AB19" s="1395"/>
    </row>
    <row r="20" spans="1:28" ht="21" customHeight="1">
      <c r="A20" s="1713"/>
      <c r="B20" s="1817"/>
      <c r="C20" s="629" t="s">
        <v>15</v>
      </c>
      <c r="D20" s="627" t="s">
        <v>9</v>
      </c>
      <c r="E20" s="2125">
        <v>500</v>
      </c>
      <c r="F20" s="884"/>
      <c r="G20" s="409" t="s">
        <v>112</v>
      </c>
      <c r="H20" s="410"/>
      <c r="I20" s="745"/>
      <c r="J20" s="726"/>
      <c r="K20" s="449"/>
      <c r="L20" s="418"/>
      <c r="M20" s="748"/>
      <c r="N20" s="916"/>
      <c r="O20" s="440"/>
      <c r="P20" s="441"/>
      <c r="Q20" s="336"/>
      <c r="R20" s="726"/>
      <c r="S20" s="440"/>
      <c r="T20" s="358"/>
      <c r="U20" s="745"/>
      <c r="V20" s="726"/>
      <c r="W20" s="440"/>
      <c r="X20" s="410"/>
      <c r="Y20" s="745"/>
      <c r="Z20" s="917"/>
      <c r="AB20" s="1395"/>
    </row>
    <row r="21" spans="1:28" ht="21" customHeight="1">
      <c r="A21" s="1713"/>
      <c r="B21" s="512" t="s">
        <v>384</v>
      </c>
      <c r="C21" s="1833" t="s">
        <v>686</v>
      </c>
      <c r="D21" s="1835" t="s">
        <v>9</v>
      </c>
      <c r="E21" s="2126">
        <v>2350</v>
      </c>
      <c r="F21" s="1720"/>
      <c r="G21" s="438" t="s">
        <v>112</v>
      </c>
      <c r="H21" s="410"/>
      <c r="I21" s="745"/>
      <c r="J21" s="726"/>
      <c r="K21" s="450"/>
      <c r="L21" s="418"/>
      <c r="M21" s="745"/>
      <c r="N21" s="916"/>
      <c r="O21" s="442"/>
      <c r="P21" s="441"/>
      <c r="Q21" s="336"/>
      <c r="R21" s="726"/>
      <c r="S21" s="442"/>
      <c r="T21" s="358"/>
      <c r="U21" s="745"/>
      <c r="V21" s="726"/>
      <c r="W21" s="442"/>
      <c r="X21" s="410"/>
      <c r="Y21" s="745"/>
      <c r="Z21" s="917"/>
      <c r="AB21" s="1395"/>
    </row>
    <row r="22" spans="1:28" ht="21" customHeight="1">
      <c r="A22" s="1713"/>
      <c r="B22" s="1832" t="s">
        <v>383</v>
      </c>
      <c r="C22" s="1834"/>
      <c r="D22" s="1836"/>
      <c r="E22" s="2127"/>
      <c r="F22" s="1812"/>
      <c r="G22" s="438"/>
      <c r="H22" s="410"/>
      <c r="I22" s="745"/>
      <c r="J22" s="726"/>
      <c r="K22" s="450"/>
      <c r="L22" s="418"/>
      <c r="M22" s="745"/>
      <c r="N22" s="916"/>
      <c r="O22" s="442"/>
      <c r="P22" s="441"/>
      <c r="Q22" s="336"/>
      <c r="R22" s="726"/>
      <c r="S22" s="442"/>
      <c r="T22" s="358"/>
      <c r="U22" s="745"/>
      <c r="V22" s="726"/>
      <c r="W22" s="442"/>
      <c r="X22" s="410"/>
      <c r="Y22" s="745"/>
      <c r="Z22" s="917"/>
      <c r="AB22" s="1395"/>
    </row>
    <row r="23" spans="1:28" ht="21" customHeight="1">
      <c r="A23" s="1713"/>
      <c r="B23" s="1772"/>
      <c r="C23" s="631" t="s">
        <v>16</v>
      </c>
      <c r="D23" s="628" t="s">
        <v>9</v>
      </c>
      <c r="E23" s="2120">
        <v>1900</v>
      </c>
      <c r="F23" s="884"/>
      <c r="G23" s="409" t="s">
        <v>112</v>
      </c>
      <c r="H23" s="410"/>
      <c r="I23" s="745"/>
      <c r="J23" s="726"/>
      <c r="K23" s="448"/>
      <c r="L23" s="358"/>
      <c r="M23" s="745"/>
      <c r="N23" s="895"/>
      <c r="O23" s="440"/>
      <c r="P23" s="441"/>
      <c r="Q23" s="336"/>
      <c r="R23" s="726"/>
      <c r="S23" s="440"/>
      <c r="T23" s="358"/>
      <c r="U23" s="745"/>
      <c r="V23" s="726"/>
      <c r="W23" s="440"/>
      <c r="X23" s="410"/>
      <c r="Y23" s="745"/>
      <c r="Z23" s="917"/>
      <c r="AA23" s="65"/>
      <c r="AB23" s="1395"/>
    </row>
    <row r="24" spans="1:28" ht="21" customHeight="1">
      <c r="A24" s="1713"/>
      <c r="B24" s="1716" t="s">
        <v>384</v>
      </c>
      <c r="C24" s="562" t="s">
        <v>687</v>
      </c>
      <c r="D24" s="563"/>
      <c r="E24" s="2128"/>
      <c r="F24" s="915"/>
      <c r="G24" s="409" t="s">
        <v>112</v>
      </c>
      <c r="H24" s="410"/>
      <c r="I24" s="745"/>
      <c r="J24" s="726"/>
      <c r="K24" s="448"/>
      <c r="L24" s="358"/>
      <c r="M24" s="745"/>
      <c r="N24" s="895"/>
      <c r="O24" s="440"/>
      <c r="P24" s="441"/>
      <c r="Q24" s="336"/>
      <c r="R24" s="726"/>
      <c r="S24" s="440"/>
      <c r="T24" s="358"/>
      <c r="U24" s="745"/>
      <c r="V24" s="726"/>
      <c r="W24" s="440"/>
      <c r="X24" s="410"/>
      <c r="Y24" s="745"/>
      <c r="Z24" s="917"/>
      <c r="AA24" s="65"/>
      <c r="AB24" s="1749"/>
    </row>
    <row r="25" spans="1:28" ht="21" customHeight="1">
      <c r="A25" s="1713"/>
      <c r="B25" s="1716"/>
      <c r="C25" s="562" t="s">
        <v>688</v>
      </c>
      <c r="D25" s="563"/>
      <c r="E25" s="2128"/>
      <c r="F25" s="915"/>
      <c r="G25" s="409" t="s">
        <v>112</v>
      </c>
      <c r="H25" s="410"/>
      <c r="I25" s="745"/>
      <c r="J25" s="726"/>
      <c r="K25" s="448"/>
      <c r="L25" s="358"/>
      <c r="M25" s="745"/>
      <c r="N25" s="895"/>
      <c r="O25" s="440"/>
      <c r="P25" s="441"/>
      <c r="Q25" s="336"/>
      <c r="R25" s="726"/>
      <c r="S25" s="440"/>
      <c r="T25" s="358"/>
      <c r="U25" s="745"/>
      <c r="V25" s="726"/>
      <c r="W25" s="440"/>
      <c r="X25" s="410"/>
      <c r="Y25" s="745"/>
      <c r="Z25" s="917"/>
      <c r="AA25" s="65"/>
      <c r="AB25" s="1749"/>
    </row>
    <row r="26" spans="1:28" ht="21" customHeight="1">
      <c r="A26" s="1713"/>
      <c r="B26" s="624" t="s">
        <v>386</v>
      </c>
      <c r="C26" s="250" t="s">
        <v>535</v>
      </c>
      <c r="D26" s="248" t="s">
        <v>9</v>
      </c>
      <c r="E26" s="2123">
        <v>2150</v>
      </c>
      <c r="F26" s="884"/>
      <c r="G26" s="409" t="s">
        <v>112</v>
      </c>
      <c r="H26" s="410"/>
      <c r="I26" s="745"/>
      <c r="J26" s="726"/>
      <c r="K26" s="409" t="s">
        <v>112</v>
      </c>
      <c r="L26" s="410"/>
      <c r="M26" s="745"/>
      <c r="N26" s="895"/>
      <c r="O26" s="440"/>
      <c r="P26" s="441"/>
      <c r="Q26" s="336"/>
      <c r="R26" s="726"/>
      <c r="S26" s="440"/>
      <c r="T26" s="358"/>
      <c r="U26" s="745"/>
      <c r="V26" s="726"/>
      <c r="W26" s="440"/>
      <c r="X26" s="410"/>
      <c r="Y26" s="745"/>
      <c r="Z26" s="917"/>
      <c r="AA26" s="65"/>
      <c r="AB26" s="1749"/>
    </row>
    <row r="27" spans="1:28" ht="21" customHeight="1" thickBot="1">
      <c r="A27" s="1811"/>
      <c r="B27" s="207" t="s">
        <v>387</v>
      </c>
      <c r="C27" s="251" t="s">
        <v>17</v>
      </c>
      <c r="D27" s="249" t="s">
        <v>9</v>
      </c>
      <c r="E27" s="2129">
        <v>1300</v>
      </c>
      <c r="F27" s="914"/>
      <c r="G27" s="439" t="s">
        <v>112</v>
      </c>
      <c r="H27" s="416"/>
      <c r="I27" s="752"/>
      <c r="J27" s="753"/>
      <c r="K27" s="446"/>
      <c r="L27" s="416"/>
      <c r="M27" s="752"/>
      <c r="N27" s="908"/>
      <c r="O27" s="446"/>
      <c r="P27" s="447"/>
      <c r="Q27" s="354"/>
      <c r="R27" s="753"/>
      <c r="S27" s="446"/>
      <c r="T27" s="353"/>
      <c r="U27" s="752"/>
      <c r="V27" s="753"/>
      <c r="W27" s="446"/>
      <c r="X27" s="416"/>
      <c r="Y27" s="752"/>
      <c r="Z27" s="919"/>
      <c r="AA27" s="65"/>
      <c r="AB27" s="1749"/>
    </row>
    <row r="28" spans="1:28" ht="21" customHeight="1" thickTop="1">
      <c r="A28" s="117" t="s">
        <v>204</v>
      </c>
      <c r="B28" s="166">
        <f>SUM(E28,I28,M28,Q28,U28,Y28)</f>
        <v>50270</v>
      </c>
      <c r="C28" s="113" t="s">
        <v>205</v>
      </c>
      <c r="D28" s="142"/>
      <c r="E28" s="2130">
        <f>SUM(E7:E27)</f>
        <v>28850</v>
      </c>
      <c r="F28" s="913">
        <f>SUM(F7:F27)</f>
        <v>0</v>
      </c>
      <c r="G28" s="113" t="s">
        <v>204</v>
      </c>
      <c r="H28" s="137"/>
      <c r="I28" s="754">
        <f>SUM(I7:I27)</f>
        <v>0</v>
      </c>
      <c r="J28" s="913">
        <f>SUM(J7:J27)</f>
        <v>0</v>
      </c>
      <c r="K28" s="113" t="s">
        <v>204</v>
      </c>
      <c r="L28" s="137"/>
      <c r="M28" s="754">
        <f>SUM(M7:M27)</f>
        <v>2600</v>
      </c>
      <c r="N28" s="913">
        <f>SUM(N7:N27)</f>
        <v>0</v>
      </c>
      <c r="O28" s="141"/>
      <c r="P28" s="138"/>
      <c r="Q28" s="138"/>
      <c r="R28" s="139"/>
      <c r="S28" s="117" t="s">
        <v>206</v>
      </c>
      <c r="T28" s="137"/>
      <c r="U28" s="754">
        <f>SUM(U7:U27)</f>
        <v>0</v>
      </c>
      <c r="V28" s="913">
        <f>SUM(V7:V27)</f>
        <v>0</v>
      </c>
      <c r="W28" s="113" t="s">
        <v>207</v>
      </c>
      <c r="X28" s="137"/>
      <c r="Y28" s="754">
        <f>SUM(Y7:Y27)</f>
        <v>18820</v>
      </c>
      <c r="Z28" s="913">
        <f>SUM(Z7:Z27)</f>
        <v>0</v>
      </c>
      <c r="AB28" s="1749"/>
    </row>
    <row r="29" spans="1:28" ht="4.5" customHeight="1">
      <c r="A29" s="118"/>
      <c r="B29" s="68"/>
      <c r="C29" s="118"/>
      <c r="D29" s="143"/>
      <c r="E29" s="755"/>
      <c r="F29" s="756"/>
      <c r="G29" s="118"/>
      <c r="H29" s="68"/>
      <c r="I29" s="755"/>
      <c r="J29" s="757"/>
      <c r="K29" s="118"/>
      <c r="L29" s="68"/>
      <c r="M29" s="755"/>
      <c r="N29" s="756"/>
      <c r="O29" s="66"/>
      <c r="P29" s="63"/>
      <c r="Q29" s="63"/>
      <c r="R29" s="133"/>
      <c r="S29" s="118"/>
      <c r="T29" s="68"/>
      <c r="U29" s="755"/>
      <c r="V29" s="756"/>
      <c r="W29" s="118"/>
      <c r="X29" s="68"/>
      <c r="Y29" s="755"/>
      <c r="Z29" s="757"/>
      <c r="AB29" s="616"/>
    </row>
    <row r="30" spans="1:28" ht="12" customHeight="1">
      <c r="A30" s="242" t="s">
        <v>198</v>
      </c>
      <c r="B30" s="240"/>
      <c r="C30" s="240"/>
      <c r="D30" s="758"/>
      <c r="E30" s="240"/>
      <c r="F30" s="240"/>
      <c r="G30" s="240"/>
      <c r="H30" s="240"/>
      <c r="I30" s="240"/>
      <c r="J30" s="242"/>
      <c r="K30" s="241"/>
      <c r="L30" s="241"/>
      <c r="M30" s="242" t="s">
        <v>604</v>
      </c>
      <c r="N30" s="241"/>
      <c r="O30" s="241"/>
      <c r="P30" s="241"/>
      <c r="Q30" s="241"/>
      <c r="S30" s="241"/>
      <c r="T30" s="241"/>
      <c r="U30" s="241"/>
      <c r="V30" s="241"/>
      <c r="W30" s="241"/>
      <c r="X30" s="241"/>
      <c r="Y30" s="241"/>
      <c r="Z30" s="241"/>
    </row>
    <row r="31" spans="1:28" ht="12" customHeight="1">
      <c r="A31" s="242" t="s">
        <v>505</v>
      </c>
      <c r="B31" s="759"/>
      <c r="C31" s="760"/>
      <c r="D31" s="240"/>
      <c r="E31" s="240"/>
      <c r="F31" s="240"/>
      <c r="G31" s="760"/>
      <c r="H31" s="760"/>
      <c r="I31" s="240"/>
      <c r="J31" s="242"/>
      <c r="L31" s="241"/>
      <c r="M31" s="242" t="s">
        <v>803</v>
      </c>
      <c r="N31" s="241"/>
      <c r="O31" s="241"/>
      <c r="P31" s="241"/>
      <c r="Q31" s="241"/>
      <c r="S31" s="241"/>
      <c r="T31" s="241"/>
      <c r="U31" s="241"/>
      <c r="V31" s="241"/>
      <c r="W31" s="241"/>
      <c r="Y31" s="241"/>
      <c r="Z31" s="241"/>
    </row>
    <row r="32" spans="1:28" ht="12" customHeight="1">
      <c r="A32" s="34" t="s">
        <v>404</v>
      </c>
      <c r="B32" s="759"/>
      <c r="C32" s="760"/>
      <c r="D32" s="240"/>
      <c r="E32" s="240"/>
      <c r="F32" s="240"/>
      <c r="G32" s="760"/>
      <c r="H32" s="760"/>
      <c r="I32" s="240"/>
      <c r="J32" s="34"/>
      <c r="L32" s="241"/>
      <c r="M32" s="242" t="s">
        <v>506</v>
      </c>
      <c r="N32" s="241"/>
      <c r="O32" s="243"/>
      <c r="P32" s="241"/>
      <c r="Q32" s="241"/>
      <c r="T32" s="241"/>
      <c r="U32" s="241"/>
      <c r="V32" s="241"/>
      <c r="W32" s="243"/>
      <c r="Y32" s="241"/>
      <c r="Z32" s="241"/>
    </row>
    <row r="33" spans="1:30" ht="11.25" customHeight="1">
      <c r="A33" s="242" t="s">
        <v>494</v>
      </c>
      <c r="M33" s="34" t="s">
        <v>816</v>
      </c>
      <c r="N33" s="241"/>
      <c r="O33" s="243"/>
      <c r="P33" s="241"/>
      <c r="Q33" s="241"/>
      <c r="R33" s="242"/>
      <c r="T33" s="241"/>
      <c r="U33" s="241"/>
      <c r="V33" s="241"/>
      <c r="W33" s="243"/>
      <c r="Y33" s="495"/>
      <c r="Z33" s="495"/>
      <c r="AA33" s="495"/>
    </row>
    <row r="34" spans="1:30" ht="11.25" customHeight="1">
      <c r="A34" s="56" t="s">
        <v>507</v>
      </c>
      <c r="W34" s="1257" t="s">
        <v>484</v>
      </c>
      <c r="X34" s="1257"/>
      <c r="Y34" s="1257"/>
      <c r="Z34" s="1257"/>
      <c r="AA34" s="495"/>
    </row>
    <row r="35" spans="1:30" ht="13.5" customHeight="1">
      <c r="A35" s="34" t="s">
        <v>508</v>
      </c>
      <c r="W35" s="1257"/>
      <c r="X35" s="1257"/>
      <c r="Y35" s="1257"/>
      <c r="Z35" s="1257"/>
      <c r="AA35" s="287"/>
    </row>
    <row r="36" spans="1:30" ht="12" customHeight="1">
      <c r="W36" s="1302" t="s">
        <v>488</v>
      </c>
      <c r="X36" s="1302"/>
      <c r="Y36" s="1302"/>
      <c r="Z36" s="1302"/>
    </row>
    <row r="37" spans="1:30">
      <c r="A37" s="242"/>
    </row>
    <row r="40" spans="1:30">
      <c r="K40" s="242"/>
      <c r="L40" s="241"/>
      <c r="M40" s="241"/>
      <c r="N40" s="241"/>
      <c r="O40" s="241"/>
      <c r="Q40" s="241"/>
      <c r="R40" s="241"/>
      <c r="S40" s="241"/>
      <c r="T40" s="241"/>
      <c r="U40" s="241"/>
      <c r="Z40" s="1505"/>
      <c r="AA40" s="1505"/>
      <c r="AB40" s="1505"/>
      <c r="AC40" s="1505"/>
      <c r="AD40" s="1505"/>
    </row>
    <row r="41" spans="1:30">
      <c r="K41" s="242"/>
      <c r="L41" s="241"/>
      <c r="M41" s="243"/>
      <c r="N41" s="241"/>
      <c r="O41" s="241"/>
      <c r="R41" s="241"/>
      <c r="S41" s="241"/>
      <c r="T41" s="241"/>
      <c r="U41" s="243"/>
      <c r="Z41" s="1505"/>
      <c r="AA41" s="1505"/>
      <c r="AB41" s="1505"/>
      <c r="AC41" s="1505"/>
      <c r="AD41" s="1505"/>
    </row>
    <row r="42" spans="1:30" ht="12">
      <c r="K42" s="34"/>
      <c r="L42" s="241"/>
      <c r="M42" s="243"/>
      <c r="N42" s="241"/>
      <c r="O42" s="241"/>
      <c r="P42" s="242"/>
      <c r="R42" s="241"/>
      <c r="S42" s="241"/>
      <c r="T42" s="241"/>
      <c r="U42" s="243"/>
      <c r="Z42" s="1506"/>
      <c r="AA42" s="1506"/>
      <c r="AB42" s="1506"/>
      <c r="AC42" s="1506"/>
      <c r="AD42" s="1506"/>
    </row>
  </sheetData>
  <mergeCells count="72">
    <mergeCell ref="B22:B23"/>
    <mergeCell ref="C21:C22"/>
    <mergeCell ref="D21:D22"/>
    <mergeCell ref="E21:E22"/>
    <mergeCell ref="F21:F22"/>
    <mergeCell ref="D6:E6"/>
    <mergeCell ref="D8:D9"/>
    <mergeCell ref="M4:O4"/>
    <mergeCell ref="E8:E9"/>
    <mergeCell ref="F8:F9"/>
    <mergeCell ref="S1:U2"/>
    <mergeCell ref="S4:U4"/>
    <mergeCell ref="X2:Z2"/>
    <mergeCell ref="V2:W2"/>
    <mergeCell ref="P1:Q1"/>
    <mergeCell ref="P2:Q3"/>
    <mergeCell ref="V3:Z3"/>
    <mergeCell ref="S3:U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A1:B1"/>
    <mergeCell ref="D5:F5"/>
    <mergeCell ref="D1:G1"/>
    <mergeCell ref="C2:G3"/>
    <mergeCell ref="D4:J4"/>
    <mergeCell ref="A3:B3"/>
    <mergeCell ref="N15:N16"/>
    <mergeCell ref="M15:M16"/>
    <mergeCell ref="T6:U6"/>
    <mergeCell ref="A12:A27"/>
    <mergeCell ref="H5:J5"/>
    <mergeCell ref="F16:F17"/>
    <mergeCell ref="D16:D17"/>
    <mergeCell ref="A7:A10"/>
    <mergeCell ref="B24:B25"/>
    <mergeCell ref="B18:B20"/>
    <mergeCell ref="C16:C17"/>
    <mergeCell ref="B14:B16"/>
    <mergeCell ref="E16:E17"/>
    <mergeCell ref="P5:R5"/>
    <mergeCell ref="B7:B8"/>
    <mergeCell ref="C8:C9"/>
    <mergeCell ref="Z40:AD41"/>
    <mergeCell ref="Z42:AD42"/>
    <mergeCell ref="W34:Z35"/>
    <mergeCell ref="W36:Z36"/>
    <mergeCell ref="K5:L5"/>
    <mergeCell ref="AB6:AB28"/>
    <mergeCell ref="L15:L16"/>
    <mergeCell ref="V4:Z5"/>
    <mergeCell ref="S5:U5"/>
    <mergeCell ref="W7:W11"/>
    <mergeCell ref="Y7:Y11"/>
    <mergeCell ref="Z7:Z11"/>
    <mergeCell ref="K4:L4"/>
    <mergeCell ref="M5:O5"/>
    <mergeCell ref="P4:R4"/>
    <mergeCell ref="K15:K16"/>
  </mergeCells>
  <phoneticPr fontId="3"/>
  <conditionalFormatting sqref="Z7 N7 N11:N15 N17:N29 F7:F8 Z12:Z29 F10:F21 J11:J29 V9:V29 R7:R29 F23:F29">
    <cfRule type="expression" dxfId="23" priority="2" stopIfTrue="1">
      <formula>E7&lt;F7</formula>
    </cfRule>
  </conditionalFormatting>
  <conditionalFormatting sqref="V7:V8">
    <cfRule type="expression" dxfId="22" priority="1" stopIfTrue="1">
      <formula>U7&lt;V7</formula>
    </cfRule>
  </conditionalFormatting>
  <dataValidations count="1">
    <dataValidation imeMode="off" allowBlank="1" showInputMessage="1" showErrorMessage="1" sqref="I28:J28 M28:N28 U28:V28 Y28:Z28 U7:V8 M7:N7 E10:E16 E7:F8 H5:J5 D1:G1 N1:O1 S1:U3 V4:Z5 V2:Z2 D5:F5 E23:E28 M15:N17 Y7:Z7 P2:Q3 I8 E18:E21 F10:F21 F23:F28" xr:uid="{00000000-0002-0000-0B00-000000000000}"/>
  </dataValidations>
  <printOptions horizontalCentered="1"/>
  <pageMargins left="0.39370078740157483" right="0" top="0.39370078740157483" bottom="0" header="0.51181102362204722" footer="0.19685039370078741"/>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1"/>
  <sheetViews>
    <sheetView showZeros="0" topLeftCell="A10" workbookViewId="0">
      <selection activeCell="U34" sqref="U34"/>
    </sheetView>
  </sheetViews>
  <sheetFormatPr defaultRowHeight="13.5"/>
  <cols>
    <col min="1" max="2" width="2.75" style="25" customWidth="1"/>
    <col min="3" max="3" width="9.375" style="25" customWidth="1"/>
    <col min="4" max="4" width="1.625" style="25" customWidth="1"/>
    <col min="5" max="5" width="6.125" style="25" customWidth="1"/>
    <col min="6" max="6" width="9.875" style="25" customWidth="1"/>
    <col min="7" max="7" width="8.875" style="25" customWidth="1"/>
    <col min="8" max="8" width="5.625" style="25" customWidth="1"/>
    <col min="9" max="9" width="0.5" style="25" customWidth="1"/>
    <col min="10" max="10" width="2.75" style="25" customWidth="1"/>
    <col min="11" max="11" width="9.375" style="25" customWidth="1"/>
    <col min="12" max="12" width="1.625" style="25" customWidth="1"/>
    <col min="13" max="13" width="6.125" style="25" customWidth="1"/>
    <col min="14" max="14" width="9.875" style="25" customWidth="1"/>
    <col min="15" max="15" width="8.875" style="25" customWidth="1"/>
    <col min="16" max="16" width="5.625" style="25" customWidth="1"/>
    <col min="17" max="17" width="0.5" style="25" customWidth="1"/>
    <col min="18" max="18" width="2.75" style="25" customWidth="1"/>
    <col min="19" max="19" width="9.375" style="25" customWidth="1"/>
    <col min="20" max="20" width="1.625" style="25" customWidth="1"/>
    <col min="21" max="21" width="6.125" style="25" customWidth="1"/>
    <col min="22" max="22" width="9.875" style="25" customWidth="1"/>
    <col min="23" max="23" width="8.875" style="25" customWidth="1"/>
    <col min="24" max="24" width="5.625" style="25" customWidth="1"/>
    <col min="25" max="25" width="0.75" style="286" customWidth="1"/>
    <col min="26" max="26" width="2.75" style="286" customWidth="1"/>
    <col min="27" max="16384" width="9" style="286"/>
  </cols>
  <sheetData>
    <row r="1" spans="1:27" ht="15.75" customHeight="1">
      <c r="A1" s="146"/>
      <c r="B1" s="146"/>
      <c r="C1" s="146"/>
      <c r="D1" s="146"/>
      <c r="E1" s="146"/>
      <c r="F1" s="146"/>
      <c r="G1" s="146"/>
      <c r="H1" s="146"/>
      <c r="I1" s="146"/>
      <c r="J1" s="146"/>
      <c r="K1" s="1882" t="s">
        <v>333</v>
      </c>
      <c r="L1" s="1882"/>
      <c r="M1" s="1882"/>
      <c r="N1" s="1882"/>
      <c r="O1" s="1882"/>
      <c r="P1" s="146"/>
      <c r="Q1" s="146"/>
      <c r="R1" s="146"/>
      <c r="S1" s="146"/>
      <c r="T1" s="146"/>
      <c r="U1" s="146"/>
      <c r="V1" s="146"/>
      <c r="W1" s="146"/>
      <c r="X1" s="146"/>
      <c r="Y1" s="146"/>
      <c r="Z1" s="146"/>
    </row>
    <row r="2" spans="1:27" ht="17.100000000000001" customHeight="1">
      <c r="A2" s="1859" t="str">
        <f>市内河!A1</f>
        <v>令和3年</v>
      </c>
      <c r="B2" s="1860"/>
      <c r="C2" s="202" t="s">
        <v>232</v>
      </c>
      <c r="D2" s="1886"/>
      <c r="E2" s="1887"/>
      <c r="F2" s="1888"/>
      <c r="G2" s="1861" t="s">
        <v>245</v>
      </c>
      <c r="H2" s="1861"/>
      <c r="I2" s="1861"/>
      <c r="J2" s="1861"/>
      <c r="K2" s="1861"/>
      <c r="L2" s="632" t="s">
        <v>370</v>
      </c>
      <c r="M2" s="636"/>
      <c r="N2" s="205"/>
      <c r="O2" s="632" t="s">
        <v>371</v>
      </c>
      <c r="P2" s="1307" t="s">
        <v>286</v>
      </c>
      <c r="Q2" s="1893"/>
      <c r="R2" s="1868">
        <f>R4</f>
        <v>0</v>
      </c>
      <c r="S2" s="1869"/>
      <c r="T2" s="1870"/>
      <c r="U2" s="1874" t="s">
        <v>110</v>
      </c>
      <c r="V2" s="1875"/>
      <c r="W2" s="1876" t="s">
        <v>113</v>
      </c>
      <c r="X2" s="1876"/>
    </row>
    <row r="3" spans="1:27" s="25" customFormat="1" ht="16.5" customHeight="1">
      <c r="A3" s="194">
        <f>市内河!A2</f>
        <v>44348</v>
      </c>
      <c r="B3" s="191" t="s">
        <v>344</v>
      </c>
      <c r="C3" s="1898"/>
      <c r="D3" s="1899"/>
      <c r="E3" s="1899"/>
      <c r="F3" s="1899"/>
      <c r="G3" s="1864"/>
      <c r="H3" s="1864"/>
      <c r="I3" s="1864"/>
      <c r="J3" s="1864"/>
      <c r="K3" s="1864"/>
      <c r="L3" s="1862"/>
      <c r="M3" s="1862"/>
      <c r="N3" s="1862"/>
      <c r="O3" s="1891"/>
      <c r="P3" s="1894"/>
      <c r="Q3" s="1895"/>
      <c r="R3" s="1828"/>
      <c r="S3" s="1828"/>
      <c r="T3" s="1871"/>
      <c r="U3" s="1370"/>
      <c r="V3" s="1372"/>
      <c r="W3" s="1372"/>
      <c r="X3" s="1372"/>
      <c r="Y3" s="697"/>
      <c r="Z3" s="603"/>
    </row>
    <row r="4" spans="1:27" s="25" customFormat="1" ht="20.25" customHeight="1">
      <c r="A4" s="1347" t="s">
        <v>142</v>
      </c>
      <c r="B4" s="1347"/>
      <c r="C4" s="1900"/>
      <c r="D4" s="1901"/>
      <c r="E4" s="1901"/>
      <c r="F4" s="1901"/>
      <c r="G4" s="1865"/>
      <c r="H4" s="1865"/>
      <c r="I4" s="1865"/>
      <c r="J4" s="1865"/>
      <c r="K4" s="1865"/>
      <c r="L4" s="1863"/>
      <c r="M4" s="1863"/>
      <c r="N4" s="1863"/>
      <c r="O4" s="1892"/>
      <c r="P4" s="1902" t="s">
        <v>100</v>
      </c>
      <c r="Q4" s="1903"/>
      <c r="R4" s="1872">
        <f>V35</f>
        <v>0</v>
      </c>
      <c r="S4" s="1873"/>
      <c r="T4" s="1873"/>
      <c r="U4" s="1861" t="s">
        <v>372</v>
      </c>
      <c r="V4" s="1866"/>
      <c r="W4" s="1866"/>
      <c r="X4" s="1867"/>
      <c r="Y4" s="697"/>
      <c r="Z4" s="697"/>
      <c r="AA4" s="50"/>
    </row>
    <row r="5" spans="1:27" s="25" customFormat="1" ht="15.95" customHeight="1">
      <c r="A5" s="1347" t="s">
        <v>199</v>
      </c>
      <c r="B5" s="1347"/>
      <c r="C5" s="637" t="s">
        <v>264</v>
      </c>
      <c r="D5" s="1883"/>
      <c r="E5" s="1884"/>
      <c r="F5" s="1884"/>
      <c r="G5" s="1884"/>
      <c r="H5" s="1884"/>
      <c r="I5" s="1884"/>
      <c r="J5" s="1884"/>
      <c r="K5" s="1885"/>
      <c r="L5" s="1890" t="s">
        <v>114</v>
      </c>
      <c r="M5" s="1828"/>
      <c r="N5" s="1352"/>
      <c r="O5" s="1828"/>
      <c r="P5" s="1889"/>
      <c r="Q5" s="1896" t="s">
        <v>341</v>
      </c>
      <c r="R5" s="1897"/>
      <c r="S5" s="1897"/>
      <c r="T5" s="1897"/>
      <c r="U5" s="1847"/>
      <c r="V5" s="1848"/>
      <c r="W5" s="1848"/>
      <c r="X5" s="1849"/>
      <c r="Y5" s="697"/>
      <c r="Z5" s="697"/>
      <c r="AA5" s="124"/>
    </row>
    <row r="6" spans="1:27" s="25" customFormat="1" ht="15.95" customHeight="1">
      <c r="A6" s="728" t="s">
        <v>211</v>
      </c>
      <c r="B6" s="729"/>
      <c r="C6" s="203" t="s">
        <v>334</v>
      </c>
      <c r="D6" s="1386"/>
      <c r="E6" s="1387"/>
      <c r="F6" s="1388"/>
      <c r="G6" s="204" t="s">
        <v>349</v>
      </c>
      <c r="H6" s="1853"/>
      <c r="I6" s="1853"/>
      <c r="J6" s="1853"/>
      <c r="K6" s="1854"/>
      <c r="L6" s="1855" t="s">
        <v>115</v>
      </c>
      <c r="M6" s="1856"/>
      <c r="N6" s="1359"/>
      <c r="O6" s="1857"/>
      <c r="P6" s="1858"/>
      <c r="Q6" s="1357"/>
      <c r="R6" s="1358"/>
      <c r="S6" s="1358"/>
      <c r="T6" s="1358"/>
      <c r="U6" s="1850"/>
      <c r="V6" s="1848"/>
      <c r="W6" s="1851"/>
      <c r="X6" s="1852"/>
      <c r="Y6" s="286"/>
      <c r="Z6" s="286"/>
      <c r="AA6" s="50"/>
    </row>
    <row r="7" spans="1:27" s="25" customFormat="1" ht="16.350000000000001" customHeight="1">
      <c r="A7" s="1906" t="s">
        <v>454</v>
      </c>
      <c r="B7" s="730" t="s">
        <v>131</v>
      </c>
      <c r="C7" s="643" t="s">
        <v>116</v>
      </c>
      <c r="D7" s="1839" t="s">
        <v>117</v>
      </c>
      <c r="E7" s="1734"/>
      <c r="F7" s="644" t="s">
        <v>118</v>
      </c>
      <c r="G7" s="190"/>
      <c r="H7" s="164" t="s">
        <v>119</v>
      </c>
      <c r="I7" s="180"/>
      <c r="J7" s="643" t="s">
        <v>120</v>
      </c>
      <c r="K7" s="645" t="s">
        <v>116</v>
      </c>
      <c r="L7" s="1839" t="s">
        <v>117</v>
      </c>
      <c r="M7" s="1734"/>
      <c r="N7" s="644" t="s">
        <v>118</v>
      </c>
      <c r="O7" s="157"/>
      <c r="P7" s="181" t="s">
        <v>119</v>
      </c>
      <c r="Q7" s="152"/>
      <c r="R7" s="731" t="s">
        <v>120</v>
      </c>
      <c r="S7" s="731" t="s">
        <v>116</v>
      </c>
      <c r="T7" s="1839" t="s">
        <v>117</v>
      </c>
      <c r="U7" s="1734"/>
      <c r="V7" s="644" t="s">
        <v>118</v>
      </c>
      <c r="W7" s="157"/>
      <c r="X7" s="164" t="s">
        <v>119</v>
      </c>
      <c r="Y7" s="732"/>
      <c r="Z7" s="1845" t="s">
        <v>332</v>
      </c>
    </row>
    <row r="8" spans="1:27" s="25" customFormat="1" ht="16.350000000000001" customHeight="1">
      <c r="A8" s="1907"/>
      <c r="B8" s="150">
        <v>1</v>
      </c>
      <c r="C8" s="159" t="s">
        <v>302</v>
      </c>
      <c r="D8" s="182"/>
      <c r="E8" s="2134">
        <v>1050</v>
      </c>
      <c r="F8" s="520"/>
      <c r="G8" s="322" t="s">
        <v>112</v>
      </c>
      <c r="H8" s="147" t="s">
        <v>148</v>
      </c>
      <c r="I8" s="168"/>
      <c r="J8" s="156">
        <v>15</v>
      </c>
      <c r="K8" s="199" t="s">
        <v>311</v>
      </c>
      <c r="L8" s="182"/>
      <c r="M8" s="2134">
        <v>700</v>
      </c>
      <c r="N8" s="521"/>
      <c r="O8" s="321" t="s">
        <v>112</v>
      </c>
      <c r="P8" s="174" t="s">
        <v>150</v>
      </c>
      <c r="Q8" s="153"/>
      <c r="R8" s="156">
        <v>29</v>
      </c>
      <c r="S8" s="160" t="s">
        <v>124</v>
      </c>
      <c r="T8" s="42"/>
      <c r="U8" s="2134">
        <v>700</v>
      </c>
      <c r="V8" s="521"/>
      <c r="W8" s="522" t="s">
        <v>112</v>
      </c>
      <c r="X8" s="147" t="s">
        <v>164</v>
      </c>
      <c r="Y8" s="732"/>
      <c r="Z8" s="1845"/>
    </row>
    <row r="9" spans="1:27" s="25" customFormat="1" ht="16.350000000000001" customHeight="1">
      <c r="A9" s="1907"/>
      <c r="B9" s="150">
        <v>2</v>
      </c>
      <c r="C9" s="159" t="s">
        <v>265</v>
      </c>
      <c r="D9" s="182"/>
      <c r="E9" s="2134">
        <v>1350</v>
      </c>
      <c r="F9" s="521"/>
      <c r="G9" s="321" t="s">
        <v>112</v>
      </c>
      <c r="H9" s="147" t="s">
        <v>148</v>
      </c>
      <c r="I9" s="5"/>
      <c r="J9" s="156">
        <v>16</v>
      </c>
      <c r="K9" s="199" t="s">
        <v>133</v>
      </c>
      <c r="L9" s="182"/>
      <c r="M9" s="2134">
        <v>750</v>
      </c>
      <c r="N9" s="521"/>
      <c r="O9" s="321" t="s">
        <v>112</v>
      </c>
      <c r="P9" s="174" t="s">
        <v>150</v>
      </c>
      <c r="Q9" s="6"/>
      <c r="R9" s="156">
        <v>30</v>
      </c>
      <c r="S9" s="160" t="s">
        <v>272</v>
      </c>
      <c r="T9" s="42"/>
      <c r="U9" s="2134">
        <v>800</v>
      </c>
      <c r="V9" s="521"/>
      <c r="W9" s="522" t="s">
        <v>112</v>
      </c>
      <c r="X9" s="147" t="s">
        <v>164</v>
      </c>
      <c r="Y9" s="732"/>
      <c r="Z9" s="1845"/>
    </row>
    <row r="10" spans="1:27" s="25" customFormat="1" ht="16.350000000000001" customHeight="1">
      <c r="A10" s="1907"/>
      <c r="B10" s="150">
        <v>3</v>
      </c>
      <c r="C10" s="159" t="s">
        <v>297</v>
      </c>
      <c r="D10" s="182"/>
      <c r="E10" s="2134">
        <v>1050</v>
      </c>
      <c r="F10" s="521"/>
      <c r="G10" s="321" t="s">
        <v>112</v>
      </c>
      <c r="H10" s="147" t="s">
        <v>148</v>
      </c>
      <c r="I10" s="5"/>
      <c r="J10" s="156">
        <v>17</v>
      </c>
      <c r="K10" s="199" t="s">
        <v>275</v>
      </c>
      <c r="L10" s="182"/>
      <c r="M10" s="2134">
        <v>850</v>
      </c>
      <c r="N10" s="521"/>
      <c r="O10" s="321" t="s">
        <v>112</v>
      </c>
      <c r="P10" s="174" t="s">
        <v>337</v>
      </c>
      <c r="Q10" s="6"/>
      <c r="R10" s="156">
        <v>31</v>
      </c>
      <c r="S10" s="160" t="s">
        <v>310</v>
      </c>
      <c r="T10" s="42"/>
      <c r="U10" s="2134">
        <v>450</v>
      </c>
      <c r="V10" s="521"/>
      <c r="W10" s="522" t="s">
        <v>112</v>
      </c>
      <c r="X10" s="147" t="s">
        <v>164</v>
      </c>
      <c r="Y10" s="732"/>
      <c r="Z10" s="1845"/>
    </row>
    <row r="11" spans="1:27" s="25" customFormat="1" ht="16.350000000000001" customHeight="1">
      <c r="A11" s="1907"/>
      <c r="B11" s="150">
        <v>4</v>
      </c>
      <c r="C11" s="159" t="s">
        <v>278</v>
      </c>
      <c r="D11" s="182"/>
      <c r="E11" s="2134">
        <v>850</v>
      </c>
      <c r="F11" s="523"/>
      <c r="G11" s="321" t="s">
        <v>112</v>
      </c>
      <c r="H11" s="147" t="s">
        <v>148</v>
      </c>
      <c r="I11" s="5"/>
      <c r="J11" s="156">
        <v>18</v>
      </c>
      <c r="K11" s="199" t="s">
        <v>163</v>
      </c>
      <c r="L11" s="182"/>
      <c r="M11" s="2134">
        <v>750</v>
      </c>
      <c r="N11" s="521"/>
      <c r="O11" s="321" t="s">
        <v>112</v>
      </c>
      <c r="P11" s="174" t="s">
        <v>148</v>
      </c>
      <c r="Q11" s="6"/>
      <c r="R11" s="156">
        <v>32</v>
      </c>
      <c r="S11" s="160" t="s">
        <v>125</v>
      </c>
      <c r="T11" s="42"/>
      <c r="U11" s="2134">
        <v>1100</v>
      </c>
      <c r="V11" s="521"/>
      <c r="W11" s="522" t="s">
        <v>112</v>
      </c>
      <c r="X11" s="147" t="s">
        <v>164</v>
      </c>
      <c r="Y11" s="732"/>
      <c r="Z11" s="1845"/>
    </row>
    <row r="12" spans="1:27" s="25" customFormat="1" ht="16.350000000000001" customHeight="1">
      <c r="A12" s="1907"/>
      <c r="B12" s="150">
        <v>5</v>
      </c>
      <c r="C12" s="159" t="s">
        <v>279</v>
      </c>
      <c r="D12" s="182"/>
      <c r="E12" s="2134">
        <v>1000</v>
      </c>
      <c r="F12" s="521"/>
      <c r="G12" s="321" t="s">
        <v>112</v>
      </c>
      <c r="H12" s="147" t="s">
        <v>148</v>
      </c>
      <c r="I12" s="5"/>
      <c r="J12" s="156">
        <v>19</v>
      </c>
      <c r="K12" s="199" t="s">
        <v>155</v>
      </c>
      <c r="L12" s="179"/>
      <c r="M12" s="2134">
        <v>1300</v>
      </c>
      <c r="N12" s="521"/>
      <c r="O12" s="321" t="s">
        <v>112</v>
      </c>
      <c r="P12" s="174" t="s">
        <v>646</v>
      </c>
      <c r="Q12" s="6"/>
      <c r="R12" s="156">
        <v>33</v>
      </c>
      <c r="S12" s="317" t="s">
        <v>630</v>
      </c>
      <c r="T12" s="42"/>
      <c r="U12" s="2134"/>
      <c r="V12" s="521"/>
      <c r="W12" s="522"/>
      <c r="X12" s="147"/>
      <c r="Y12" s="732"/>
      <c r="Z12" s="1845"/>
    </row>
    <row r="13" spans="1:27" s="25" customFormat="1" ht="16.350000000000001" customHeight="1">
      <c r="A13" s="1907"/>
      <c r="B13" s="150">
        <v>6</v>
      </c>
      <c r="C13" s="159" t="s">
        <v>267</v>
      </c>
      <c r="D13" s="182"/>
      <c r="E13" s="2134">
        <v>1950</v>
      </c>
      <c r="F13" s="521"/>
      <c r="G13" s="321" t="s">
        <v>112</v>
      </c>
      <c r="H13" s="147" t="s">
        <v>148</v>
      </c>
      <c r="I13" s="5"/>
      <c r="J13" s="156">
        <v>20</v>
      </c>
      <c r="K13" s="318" t="s">
        <v>614</v>
      </c>
      <c r="L13" s="182"/>
      <c r="M13" s="2134"/>
      <c r="N13" s="521"/>
      <c r="O13" s="524"/>
      <c r="P13" s="174"/>
      <c r="Q13" s="6"/>
      <c r="R13" s="156">
        <v>34</v>
      </c>
      <c r="S13" s="160" t="s">
        <v>632</v>
      </c>
      <c r="T13" s="42"/>
      <c r="U13" s="2134">
        <v>1000</v>
      </c>
      <c r="V13" s="521"/>
      <c r="W13" s="522" t="s">
        <v>112</v>
      </c>
      <c r="X13" s="147" t="s">
        <v>164</v>
      </c>
      <c r="Y13" s="732"/>
      <c r="Z13" s="1845"/>
    </row>
    <row r="14" spans="1:27" s="25" customFormat="1" ht="16.350000000000001" customHeight="1">
      <c r="A14" s="1907"/>
      <c r="B14" s="150">
        <v>7</v>
      </c>
      <c r="C14" s="159" t="s">
        <v>298</v>
      </c>
      <c r="D14" s="182"/>
      <c r="E14" s="2134">
        <v>1100</v>
      </c>
      <c r="F14" s="521"/>
      <c r="G14" s="321"/>
      <c r="H14" s="147" t="s">
        <v>162</v>
      </c>
      <c r="I14" s="5"/>
      <c r="J14" s="156">
        <v>21</v>
      </c>
      <c r="K14" s="199" t="s">
        <v>230</v>
      </c>
      <c r="L14" s="179"/>
      <c r="M14" s="2134">
        <v>1150</v>
      </c>
      <c r="N14" s="521"/>
      <c r="O14" s="321" t="s">
        <v>112</v>
      </c>
      <c r="P14" s="147" t="s">
        <v>363</v>
      </c>
      <c r="Q14" s="6"/>
      <c r="R14" s="156">
        <v>35</v>
      </c>
      <c r="S14" s="160" t="s">
        <v>491</v>
      </c>
      <c r="T14" s="42"/>
      <c r="U14" s="2134">
        <v>600</v>
      </c>
      <c r="V14" s="521"/>
      <c r="W14" s="522" t="s">
        <v>112</v>
      </c>
      <c r="X14" s="147" t="s">
        <v>167</v>
      </c>
      <c r="Y14" s="732"/>
      <c r="Z14" s="1845"/>
    </row>
    <row r="15" spans="1:27" s="25" customFormat="1" ht="16.350000000000001" customHeight="1">
      <c r="A15" s="1907"/>
      <c r="B15" s="150">
        <v>8</v>
      </c>
      <c r="C15" s="159" t="s">
        <v>280</v>
      </c>
      <c r="D15" s="52" t="s">
        <v>589</v>
      </c>
      <c r="E15" s="2134"/>
      <c r="F15" s="521"/>
      <c r="G15" s="453"/>
      <c r="H15" s="147"/>
      <c r="I15" s="5"/>
      <c r="J15" s="156">
        <v>22</v>
      </c>
      <c r="K15" s="199" t="s">
        <v>134</v>
      </c>
      <c r="L15" s="179"/>
      <c r="M15" s="2134">
        <v>850</v>
      </c>
      <c r="N15" s="521"/>
      <c r="O15" s="321" t="s">
        <v>112</v>
      </c>
      <c r="P15" s="174" t="s">
        <v>168</v>
      </c>
      <c r="Q15" s="6"/>
      <c r="R15" s="156">
        <v>36</v>
      </c>
      <c r="S15" s="160" t="s">
        <v>492</v>
      </c>
      <c r="T15" s="42"/>
      <c r="U15" s="2134">
        <v>1200</v>
      </c>
      <c r="V15" s="520"/>
      <c r="W15" s="321" t="s">
        <v>112</v>
      </c>
      <c r="X15" s="147" t="s">
        <v>153</v>
      </c>
      <c r="Y15" s="732"/>
      <c r="Z15" s="1845"/>
    </row>
    <row r="16" spans="1:27" s="25" customFormat="1" ht="16.350000000000001" customHeight="1">
      <c r="A16" s="1907"/>
      <c r="B16" s="150">
        <v>9</v>
      </c>
      <c r="C16" s="159" t="s">
        <v>269</v>
      </c>
      <c r="D16" s="182"/>
      <c r="E16" s="2134">
        <v>1350</v>
      </c>
      <c r="F16" s="521"/>
      <c r="G16" s="321" t="s">
        <v>112</v>
      </c>
      <c r="H16" s="147" t="s">
        <v>165</v>
      </c>
      <c r="I16" s="5"/>
      <c r="J16" s="156">
        <v>23</v>
      </c>
      <c r="K16" s="199" t="s">
        <v>271</v>
      </c>
      <c r="L16" s="179"/>
      <c r="M16" s="2134">
        <v>400</v>
      </c>
      <c r="N16" s="521"/>
      <c r="O16" s="321" t="s">
        <v>112</v>
      </c>
      <c r="P16" s="174" t="s">
        <v>168</v>
      </c>
      <c r="Q16" s="6"/>
      <c r="R16" s="156">
        <v>37</v>
      </c>
      <c r="S16" s="160" t="s">
        <v>657</v>
      </c>
      <c r="T16" s="42"/>
      <c r="U16" s="2141">
        <v>500</v>
      </c>
      <c r="V16" s="520"/>
      <c r="W16" s="321" t="s">
        <v>112</v>
      </c>
      <c r="X16" s="147" t="s">
        <v>153</v>
      </c>
      <c r="Y16" s="733"/>
      <c r="Z16" s="1845"/>
    </row>
    <row r="17" spans="1:26" s="25" customFormat="1" ht="16.350000000000001" customHeight="1">
      <c r="A17" s="1907"/>
      <c r="B17" s="150">
        <v>10</v>
      </c>
      <c r="C17" s="159" t="s">
        <v>270</v>
      </c>
      <c r="D17" s="52" t="s">
        <v>613</v>
      </c>
      <c r="E17" s="2134"/>
      <c r="F17" s="521"/>
      <c r="G17" s="496"/>
      <c r="H17" s="147"/>
      <c r="I17" s="5"/>
      <c r="J17" s="156">
        <v>24</v>
      </c>
      <c r="K17" s="199" t="s">
        <v>135</v>
      </c>
      <c r="L17" s="179"/>
      <c r="M17" s="2134">
        <v>950</v>
      </c>
      <c r="N17" s="521"/>
      <c r="O17" s="321" t="s">
        <v>112</v>
      </c>
      <c r="P17" s="174" t="s">
        <v>165</v>
      </c>
      <c r="Q17" s="6"/>
      <c r="R17" s="156">
        <v>38</v>
      </c>
      <c r="S17" s="160" t="s">
        <v>161</v>
      </c>
      <c r="T17" s="42"/>
      <c r="U17" s="2141">
        <v>450</v>
      </c>
      <c r="V17" s="525"/>
      <c r="W17" s="321" t="s">
        <v>112</v>
      </c>
      <c r="X17" s="147" t="s">
        <v>153</v>
      </c>
      <c r="Y17" s="733"/>
      <c r="Z17" s="1845"/>
    </row>
    <row r="18" spans="1:26" s="25" customFormat="1" ht="16.350000000000001" customHeight="1">
      <c r="A18" s="1907"/>
      <c r="B18" s="150">
        <v>11</v>
      </c>
      <c r="C18" s="159" t="s">
        <v>350</v>
      </c>
      <c r="D18" s="182"/>
      <c r="E18" s="2134">
        <v>1000</v>
      </c>
      <c r="F18" s="521"/>
      <c r="G18" s="453"/>
      <c r="H18" s="147" t="s">
        <v>158</v>
      </c>
      <c r="I18" s="5"/>
      <c r="J18" s="156">
        <v>25</v>
      </c>
      <c r="K18" s="159" t="s">
        <v>123</v>
      </c>
      <c r="L18" s="182"/>
      <c r="M18" s="2134">
        <v>1150</v>
      </c>
      <c r="N18" s="521"/>
      <c r="O18" s="526" t="s">
        <v>112</v>
      </c>
      <c r="P18" s="147" t="s">
        <v>160</v>
      </c>
      <c r="Q18" s="6"/>
      <c r="R18" s="304"/>
      <c r="S18" s="58"/>
      <c r="T18" s="43"/>
      <c r="U18" s="124"/>
      <c r="V18" s="527"/>
      <c r="W18" s="528"/>
      <c r="X18" s="305"/>
      <c r="Y18" s="733"/>
      <c r="Z18" s="1845"/>
    </row>
    <row r="19" spans="1:26" s="25" customFormat="1" ht="16.350000000000001" customHeight="1">
      <c r="A19" s="1907"/>
      <c r="B19" s="150">
        <v>12</v>
      </c>
      <c r="C19" s="199" t="s">
        <v>132</v>
      </c>
      <c r="D19" s="182"/>
      <c r="E19" s="2134">
        <v>250</v>
      </c>
      <c r="F19" s="521"/>
      <c r="G19" s="321" t="s">
        <v>112</v>
      </c>
      <c r="H19" s="188" t="s">
        <v>150</v>
      </c>
      <c r="I19" s="5"/>
      <c r="J19" s="156">
        <v>26</v>
      </c>
      <c r="K19" s="318" t="s">
        <v>616</v>
      </c>
      <c r="L19" s="182"/>
      <c r="M19" s="2134"/>
      <c r="N19" s="521"/>
      <c r="O19" s="524"/>
      <c r="P19" s="147"/>
      <c r="Q19" s="6"/>
      <c r="R19" s="304"/>
      <c r="S19" s="58"/>
      <c r="T19" s="43"/>
      <c r="U19" s="124"/>
      <c r="V19" s="527"/>
      <c r="W19" s="10"/>
      <c r="X19" s="305"/>
      <c r="Y19" s="733"/>
      <c r="Z19" s="1845"/>
    </row>
    <row r="20" spans="1:26" s="25" customFormat="1" ht="16.350000000000001" customHeight="1">
      <c r="A20" s="1880" t="s">
        <v>335</v>
      </c>
      <c r="B20" s="150">
        <v>13</v>
      </c>
      <c r="C20" s="318" t="s">
        <v>566</v>
      </c>
      <c r="D20" s="182"/>
      <c r="E20" s="2134"/>
      <c r="F20" s="521"/>
      <c r="G20" s="524"/>
      <c r="H20" s="173"/>
      <c r="I20" s="5"/>
      <c r="J20" s="156">
        <v>27</v>
      </c>
      <c r="K20" s="195" t="s">
        <v>276</v>
      </c>
      <c r="L20" s="155"/>
      <c r="M20" s="2134">
        <v>1300</v>
      </c>
      <c r="N20" s="521"/>
      <c r="O20" s="529" t="s">
        <v>112</v>
      </c>
      <c r="P20" s="176" t="s">
        <v>167</v>
      </c>
      <c r="Q20" s="6"/>
      <c r="R20" s="306"/>
      <c r="S20" s="307"/>
      <c r="T20" s="155"/>
      <c r="U20" s="15"/>
      <c r="V20" s="530"/>
      <c r="W20" s="531"/>
      <c r="X20" s="308"/>
      <c r="Y20" s="733"/>
      <c r="Z20" s="1846" t="s">
        <v>211</v>
      </c>
    </row>
    <row r="21" spans="1:26" s="25" customFormat="1" ht="16.350000000000001" customHeight="1">
      <c r="A21" s="1881"/>
      <c r="B21" s="150">
        <v>14</v>
      </c>
      <c r="C21" s="199" t="s">
        <v>312</v>
      </c>
      <c r="D21" s="182"/>
      <c r="E21" s="2134">
        <v>950</v>
      </c>
      <c r="F21" s="525"/>
      <c r="G21" s="321" t="s">
        <v>112</v>
      </c>
      <c r="H21" s="174" t="s">
        <v>148</v>
      </c>
      <c r="I21" s="5"/>
      <c r="J21" s="156">
        <v>28</v>
      </c>
      <c r="K21" s="159" t="s">
        <v>277</v>
      </c>
      <c r="L21" s="182"/>
      <c r="M21" s="2134">
        <v>800</v>
      </c>
      <c r="N21" s="525"/>
      <c r="O21" s="522" t="s">
        <v>112</v>
      </c>
      <c r="P21" s="147" t="s">
        <v>164</v>
      </c>
      <c r="Q21" s="6"/>
      <c r="R21" s="1843" t="s">
        <v>481</v>
      </c>
      <c r="S21" s="1844"/>
      <c r="T21" s="1840">
        <f>SUM(U8:U17,M8:M21,E8:E21)</f>
        <v>29650</v>
      </c>
      <c r="U21" s="1838"/>
      <c r="V21" s="532">
        <f>SUM(F8:F21,N8:N21,V8:V17)</f>
        <v>0</v>
      </c>
      <c r="W21" s="232"/>
      <c r="X21" s="46"/>
      <c r="Y21" s="733"/>
      <c r="Z21" s="1846"/>
    </row>
    <row r="22" spans="1:26" s="25" customFormat="1" ht="3" customHeight="1">
      <c r="A22" s="24"/>
      <c r="B22" s="9"/>
      <c r="C22" s="602"/>
      <c r="D22" s="106"/>
      <c r="E22" s="2135"/>
      <c r="F22" s="533"/>
      <c r="G22" s="10"/>
      <c r="H22" s="11"/>
      <c r="I22" s="5"/>
      <c r="J22" s="12"/>
      <c r="K22" s="197"/>
      <c r="L22" s="45"/>
      <c r="M22" s="2139"/>
      <c r="N22" s="533"/>
      <c r="O22" s="10" t="s">
        <v>112</v>
      </c>
      <c r="P22" s="14"/>
      <c r="Q22" s="6"/>
      <c r="R22" s="5"/>
      <c r="S22" s="3"/>
      <c r="T22" s="5"/>
      <c r="U22" s="16"/>
      <c r="V22" s="534"/>
      <c r="W22" s="10"/>
      <c r="X22" s="11"/>
      <c r="Y22" s="286"/>
      <c r="Z22" s="597"/>
    </row>
    <row r="23" spans="1:26" s="25" customFormat="1" ht="16.350000000000001" customHeight="1">
      <c r="A23" s="1904" t="s">
        <v>455</v>
      </c>
      <c r="B23" s="150">
        <v>50</v>
      </c>
      <c r="C23" s="159" t="s">
        <v>138</v>
      </c>
      <c r="D23" s="182"/>
      <c r="E23" s="2134">
        <v>200</v>
      </c>
      <c r="F23" s="535"/>
      <c r="G23" s="324" t="s">
        <v>260</v>
      </c>
      <c r="H23" s="147" t="s">
        <v>150</v>
      </c>
      <c r="I23" s="171"/>
      <c r="J23" s="158">
        <v>63</v>
      </c>
      <c r="K23" s="199" t="s">
        <v>304</v>
      </c>
      <c r="L23" s="42"/>
      <c r="M23" s="2134">
        <v>500</v>
      </c>
      <c r="N23" s="535"/>
      <c r="O23" s="324" t="s">
        <v>254</v>
      </c>
      <c r="P23" s="174" t="s">
        <v>219</v>
      </c>
      <c r="Q23" s="149"/>
      <c r="R23" s="1878" t="s">
        <v>459</v>
      </c>
      <c r="S23" s="160" t="s">
        <v>227</v>
      </c>
      <c r="T23" s="42"/>
      <c r="U23" s="2134">
        <v>250</v>
      </c>
      <c r="V23" s="535"/>
      <c r="W23" s="536"/>
      <c r="X23" s="147" t="s">
        <v>303</v>
      </c>
      <c r="Y23" s="286"/>
      <c r="Z23" s="617"/>
    </row>
    <row r="24" spans="1:26" s="25" customFormat="1" ht="16.350000000000001" customHeight="1">
      <c r="A24" s="1905"/>
      <c r="B24" s="150">
        <v>51</v>
      </c>
      <c r="C24" s="159" t="s">
        <v>139</v>
      </c>
      <c r="D24" s="182"/>
      <c r="E24" s="2134">
        <v>270</v>
      </c>
      <c r="F24" s="523"/>
      <c r="G24" s="321" t="s">
        <v>112</v>
      </c>
      <c r="H24" s="147" t="s">
        <v>150</v>
      </c>
      <c r="I24" s="5"/>
      <c r="J24" s="158">
        <v>64</v>
      </c>
      <c r="K24" s="199" t="s">
        <v>300</v>
      </c>
      <c r="L24" s="42"/>
      <c r="M24" s="2134">
        <v>250</v>
      </c>
      <c r="N24" s="523"/>
      <c r="O24" s="537" t="s">
        <v>112</v>
      </c>
      <c r="P24" s="174" t="s">
        <v>220</v>
      </c>
      <c r="Q24" s="6"/>
      <c r="R24" s="1879"/>
      <c r="S24" s="159" t="s">
        <v>76</v>
      </c>
      <c r="T24" s="42"/>
      <c r="U24" s="2134">
        <v>70</v>
      </c>
      <c r="V24" s="523"/>
      <c r="W24" s="454"/>
      <c r="X24" s="147" t="s">
        <v>303</v>
      </c>
      <c r="Y24" s="286"/>
      <c r="Z24" s="617"/>
    </row>
    <row r="25" spans="1:26" s="25" customFormat="1" ht="16.350000000000001" customHeight="1">
      <c r="A25" s="1905"/>
      <c r="B25" s="150">
        <v>52</v>
      </c>
      <c r="C25" s="555" t="s">
        <v>721</v>
      </c>
      <c r="D25" s="734"/>
      <c r="E25" s="2136"/>
      <c r="F25" s="552"/>
      <c r="G25" s="553"/>
      <c r="H25" s="554"/>
      <c r="I25" s="5"/>
      <c r="J25" s="158">
        <v>65</v>
      </c>
      <c r="K25" s="556" t="s">
        <v>726</v>
      </c>
      <c r="L25" s="42"/>
      <c r="M25" s="2134"/>
      <c r="N25" s="523"/>
      <c r="O25" s="321"/>
      <c r="P25" s="174" t="s">
        <v>220</v>
      </c>
      <c r="Q25" s="16"/>
      <c r="R25" s="1879"/>
      <c r="S25" s="200" t="s">
        <v>84</v>
      </c>
      <c r="T25" s="189"/>
      <c r="U25" s="2134">
        <v>190</v>
      </c>
      <c r="V25" s="523"/>
      <c r="W25" s="321"/>
      <c r="X25" s="147" t="s">
        <v>200</v>
      </c>
      <c r="Y25" s="286"/>
      <c r="Z25" s="617"/>
    </row>
    <row r="26" spans="1:26" s="25" customFormat="1" ht="16.350000000000001" customHeight="1">
      <c r="A26" s="1905"/>
      <c r="B26" s="150">
        <v>53</v>
      </c>
      <c r="C26" s="159" t="s">
        <v>229</v>
      </c>
      <c r="D26" s="182"/>
      <c r="E26" s="2134">
        <v>240</v>
      </c>
      <c r="F26" s="523"/>
      <c r="G26" s="321" t="s">
        <v>112</v>
      </c>
      <c r="H26" s="147" t="s">
        <v>157</v>
      </c>
      <c r="I26" s="5"/>
      <c r="J26" s="158">
        <v>66</v>
      </c>
      <c r="K26" s="199" t="s">
        <v>301</v>
      </c>
      <c r="L26" s="42"/>
      <c r="M26" s="2134">
        <v>450</v>
      </c>
      <c r="N26" s="525"/>
      <c r="O26" s="321" t="s">
        <v>112</v>
      </c>
      <c r="P26" s="174" t="s">
        <v>220</v>
      </c>
      <c r="Q26" s="16"/>
      <c r="R26" s="1879"/>
      <c r="S26" s="160" t="s">
        <v>490</v>
      </c>
      <c r="T26" s="189"/>
      <c r="U26" s="2134">
        <v>140</v>
      </c>
      <c r="V26" s="523"/>
      <c r="W26" s="321"/>
      <c r="X26" s="147" t="s">
        <v>200</v>
      </c>
      <c r="Y26" s="286"/>
      <c r="Z26" s="617"/>
    </row>
    <row r="27" spans="1:26" s="25" customFormat="1" ht="16.350000000000001" customHeight="1">
      <c r="A27" s="1905"/>
      <c r="B27" s="150">
        <v>54</v>
      </c>
      <c r="C27" s="159" t="s">
        <v>273</v>
      </c>
      <c r="D27" s="182"/>
      <c r="E27" s="2134">
        <v>450</v>
      </c>
      <c r="F27" s="523"/>
      <c r="G27" s="321" t="s">
        <v>112</v>
      </c>
      <c r="H27" s="147" t="s">
        <v>150</v>
      </c>
      <c r="I27" s="5"/>
      <c r="J27" s="158">
        <v>67</v>
      </c>
      <c r="K27" s="199" t="s">
        <v>439</v>
      </c>
      <c r="L27" s="42"/>
      <c r="M27" s="2140" t="s">
        <v>391</v>
      </c>
      <c r="N27" s="538"/>
      <c r="O27" s="536"/>
      <c r="P27" s="174"/>
      <c r="Q27" s="16"/>
      <c r="R27" s="1879"/>
      <c r="S27" s="159" t="s">
        <v>86</v>
      </c>
      <c r="T27" s="211"/>
      <c r="U27" s="2142">
        <v>100</v>
      </c>
      <c r="V27" s="525"/>
      <c r="W27" s="321"/>
      <c r="X27" s="147" t="s">
        <v>200</v>
      </c>
      <c r="Y27" s="286"/>
      <c r="Z27" s="617"/>
    </row>
    <row r="28" spans="1:26" s="25" customFormat="1" ht="16.350000000000001" customHeight="1">
      <c r="A28" s="1905"/>
      <c r="B28" s="150">
        <v>55</v>
      </c>
      <c r="C28" s="159" t="s">
        <v>140</v>
      </c>
      <c r="D28" s="182"/>
      <c r="E28" s="2134">
        <v>250</v>
      </c>
      <c r="F28" s="525"/>
      <c r="G28" s="321" t="s">
        <v>112</v>
      </c>
      <c r="H28" s="147" t="s">
        <v>172</v>
      </c>
      <c r="I28" s="5"/>
      <c r="J28" s="158">
        <v>68</v>
      </c>
      <c r="K28" s="199" t="s">
        <v>221</v>
      </c>
      <c r="L28" s="42"/>
      <c r="M28" s="2134">
        <v>220</v>
      </c>
      <c r="N28" s="535"/>
      <c r="O28" s="321" t="s">
        <v>112</v>
      </c>
      <c r="P28" s="174" t="s">
        <v>222</v>
      </c>
      <c r="Q28" s="16"/>
      <c r="R28" s="1879"/>
      <c r="S28" s="283" t="s">
        <v>480</v>
      </c>
      <c r="T28" s="2143">
        <f>SUM(U23:U27)</f>
        <v>750</v>
      </c>
      <c r="U28" s="2144"/>
      <c r="V28" s="539">
        <f>SUM(V23:V27)</f>
        <v>0</v>
      </c>
      <c r="W28" s="455"/>
      <c r="X28" s="148"/>
      <c r="Y28" s="286"/>
      <c r="Z28" s="617"/>
    </row>
    <row r="29" spans="1:26" s="25" customFormat="1" ht="16.350000000000001" customHeight="1">
      <c r="A29" s="1905"/>
      <c r="B29" s="150">
        <v>56</v>
      </c>
      <c r="C29" s="159" t="s">
        <v>456</v>
      </c>
      <c r="D29" s="182"/>
      <c r="E29" s="2137" t="s">
        <v>391</v>
      </c>
      <c r="F29" s="540"/>
      <c r="G29" s="536"/>
      <c r="H29" s="172"/>
      <c r="I29" s="5"/>
      <c r="J29" s="158">
        <v>69</v>
      </c>
      <c r="K29" s="159" t="s">
        <v>438</v>
      </c>
      <c r="L29" s="42"/>
      <c r="M29" s="2134">
        <v>500</v>
      </c>
      <c r="N29" s="521"/>
      <c r="O29" s="321" t="s">
        <v>112</v>
      </c>
      <c r="P29" s="147" t="s">
        <v>220</v>
      </c>
      <c r="Q29" s="16"/>
      <c r="R29" s="1879"/>
      <c r="S29" s="292"/>
      <c r="T29" s="293"/>
      <c r="U29" s="293"/>
      <c r="V29" s="293"/>
      <c r="W29" s="293"/>
      <c r="X29" s="281"/>
      <c r="Y29" s="286"/>
      <c r="Z29" s="617"/>
    </row>
    <row r="30" spans="1:26" s="25" customFormat="1" ht="16.350000000000001" customHeight="1">
      <c r="A30" s="1905"/>
      <c r="B30" s="151">
        <v>57</v>
      </c>
      <c r="C30" s="159" t="s">
        <v>457</v>
      </c>
      <c r="D30" s="182"/>
      <c r="E30" s="2137" t="s">
        <v>391</v>
      </c>
      <c r="F30" s="541"/>
      <c r="G30" s="542"/>
      <c r="H30" s="147"/>
      <c r="I30" s="5"/>
      <c r="J30" s="158">
        <v>70</v>
      </c>
      <c r="K30" s="198" t="s">
        <v>649</v>
      </c>
      <c r="L30" s="42"/>
      <c r="M30" s="2134">
        <v>850</v>
      </c>
      <c r="N30" s="523"/>
      <c r="O30" s="543"/>
      <c r="P30" s="175" t="s">
        <v>375</v>
      </c>
      <c r="Q30" s="16"/>
      <c r="R30" s="1880" t="s">
        <v>335</v>
      </c>
      <c r="S30" s="50"/>
      <c r="T30" s="50"/>
      <c r="U30" s="50"/>
      <c r="V30" s="50"/>
      <c r="W30" s="50"/>
      <c r="X30" s="178"/>
      <c r="Y30" s="286"/>
      <c r="Z30" s="617"/>
    </row>
    <row r="31" spans="1:26" s="25" customFormat="1" ht="16.350000000000001" customHeight="1">
      <c r="A31" s="1905"/>
      <c r="B31" s="151">
        <v>58</v>
      </c>
      <c r="C31" s="159" t="s">
        <v>213</v>
      </c>
      <c r="D31" s="182"/>
      <c r="E31" s="2134">
        <v>500</v>
      </c>
      <c r="F31" s="535"/>
      <c r="G31" s="322" t="s">
        <v>112</v>
      </c>
      <c r="H31" s="147" t="s">
        <v>214</v>
      </c>
      <c r="I31" s="5"/>
      <c r="J31" s="158">
        <v>71</v>
      </c>
      <c r="K31" s="198" t="s">
        <v>223</v>
      </c>
      <c r="L31" s="612"/>
      <c r="M31" s="2138">
        <v>400</v>
      </c>
      <c r="N31" s="521"/>
      <c r="O31" s="543" t="s">
        <v>112</v>
      </c>
      <c r="P31" s="175" t="s">
        <v>224</v>
      </c>
      <c r="Q31" s="5"/>
      <c r="R31" s="1881"/>
      <c r="S31" s="294"/>
      <c r="T31" s="1841"/>
      <c r="U31" s="1842"/>
      <c r="V31" s="544"/>
      <c r="W31" s="295"/>
      <c r="X31" s="296"/>
      <c r="Y31" s="286"/>
      <c r="Z31" s="617"/>
    </row>
    <row r="32" spans="1:26" s="25" customFormat="1" ht="16.350000000000001" customHeight="1">
      <c r="A32" s="1905"/>
      <c r="B32" s="170">
        <v>59</v>
      </c>
      <c r="C32" s="198" t="s">
        <v>215</v>
      </c>
      <c r="D32" s="183"/>
      <c r="E32" s="2138">
        <v>500</v>
      </c>
      <c r="F32" s="523"/>
      <c r="G32" s="323" t="s">
        <v>112</v>
      </c>
      <c r="H32" s="175" t="s">
        <v>216</v>
      </c>
      <c r="I32" s="5"/>
      <c r="J32" s="158">
        <v>72</v>
      </c>
      <c r="K32" s="557" t="s">
        <v>718</v>
      </c>
      <c r="L32" s="558"/>
      <c r="M32" s="2138">
        <v>450</v>
      </c>
      <c r="N32" s="735"/>
      <c r="O32" s="543"/>
      <c r="P32" s="177" t="s">
        <v>224</v>
      </c>
      <c r="Q32" s="5"/>
      <c r="R32" s="282"/>
      <c r="S32" s="297"/>
      <c r="T32" s="298"/>
      <c r="U32" s="634"/>
      <c r="V32" s="545"/>
      <c r="W32" s="299"/>
      <c r="X32" s="296"/>
      <c r="Y32" s="286"/>
      <c r="Z32" s="617"/>
    </row>
    <row r="33" spans="1:26" s="25" customFormat="1" ht="16.350000000000001" customHeight="1">
      <c r="A33" s="1905"/>
      <c r="B33" s="170">
        <v>60</v>
      </c>
      <c r="C33" s="198" t="s">
        <v>217</v>
      </c>
      <c r="D33" s="183"/>
      <c r="E33" s="2138">
        <v>350</v>
      </c>
      <c r="F33" s="523"/>
      <c r="G33" s="323" t="s">
        <v>112</v>
      </c>
      <c r="H33" s="175" t="s">
        <v>218</v>
      </c>
      <c r="I33" s="5"/>
      <c r="J33" s="158">
        <v>73</v>
      </c>
      <c r="K33" s="159" t="s">
        <v>225</v>
      </c>
      <c r="L33" s="42"/>
      <c r="M33" s="2134">
        <v>150</v>
      </c>
      <c r="N33" s="525"/>
      <c r="O33" s="321" t="s">
        <v>112</v>
      </c>
      <c r="P33" s="147" t="s">
        <v>226</v>
      </c>
      <c r="Q33" s="5"/>
      <c r="R33" s="282"/>
      <c r="S33" s="297"/>
      <c r="T33" s="298"/>
      <c r="U33" s="634"/>
      <c r="V33" s="545"/>
      <c r="W33" s="299"/>
      <c r="X33" s="296"/>
      <c r="Y33" s="286"/>
      <c r="Z33" s="617"/>
    </row>
    <row r="34" spans="1:26" s="25" customFormat="1" ht="16.350000000000001" customHeight="1">
      <c r="A34" s="1880" t="s">
        <v>335</v>
      </c>
      <c r="B34" s="47">
        <v>61</v>
      </c>
      <c r="C34" s="198" t="s">
        <v>299</v>
      </c>
      <c r="D34" s="183"/>
      <c r="E34" s="2138">
        <v>2100</v>
      </c>
      <c r="F34" s="525"/>
      <c r="G34" s="543" t="s">
        <v>112</v>
      </c>
      <c r="H34" s="175" t="s">
        <v>218</v>
      </c>
      <c r="I34" s="5"/>
      <c r="J34" s="59"/>
      <c r="K34" s="59"/>
      <c r="N34" s="169"/>
      <c r="O34" s="169"/>
      <c r="P34" s="169"/>
      <c r="Q34" s="5"/>
      <c r="R34" s="736"/>
      <c r="S34" s="300"/>
      <c r="T34" s="301"/>
      <c r="U34" s="70"/>
      <c r="V34" s="737"/>
      <c r="W34" s="302"/>
      <c r="X34" s="303"/>
      <c r="Y34" s="286"/>
      <c r="Z34" s="617"/>
    </row>
    <row r="35" spans="1:26" s="25" customFormat="1" ht="16.350000000000001" customHeight="1">
      <c r="A35" s="1881"/>
      <c r="B35" s="7">
        <v>62</v>
      </c>
      <c r="C35" s="199" t="s">
        <v>458</v>
      </c>
      <c r="D35" s="39"/>
      <c r="E35" s="280" t="s">
        <v>391</v>
      </c>
      <c r="F35" s="738"/>
      <c r="G35" s="233"/>
      <c r="H35" s="174"/>
      <c r="I35" s="154"/>
      <c r="J35" s="1843" t="s">
        <v>482</v>
      </c>
      <c r="K35" s="1877"/>
      <c r="L35" s="1837">
        <f>SUM(E23:E28,E31:E34,M23:M26,M28:M33)</f>
        <v>8630</v>
      </c>
      <c r="M35" s="1838"/>
      <c r="N35" s="532">
        <f>SUM(F23:F28,F31:F34,N23:N26,N28:N33)</f>
        <v>0</v>
      </c>
      <c r="O35" s="214"/>
      <c r="P35" s="148"/>
      <c r="Q35" s="163"/>
      <c r="R35" s="736"/>
      <c r="S35" s="283" t="s">
        <v>460</v>
      </c>
      <c r="T35" s="1837">
        <f>SUM(T21,L35,T28)</f>
        <v>39030</v>
      </c>
      <c r="U35" s="1838"/>
      <c r="V35" s="532">
        <f>SUM(V21,N35,V28)</f>
        <v>0</v>
      </c>
      <c r="W35" s="215"/>
      <c r="X35" s="148"/>
      <c r="Y35" s="286"/>
      <c r="Z35" s="617"/>
    </row>
    <row r="36" spans="1:26" s="25" customFormat="1" ht="2.25" customHeight="1">
      <c r="A36" s="144"/>
      <c r="B36" s="40"/>
      <c r="C36" s="122"/>
      <c r="D36" s="145"/>
      <c r="E36" s="124"/>
      <c r="F36" s="527"/>
      <c r="G36" s="10"/>
      <c r="H36" s="44"/>
      <c r="I36" s="5"/>
      <c r="J36" s="134"/>
      <c r="K36" s="50"/>
      <c r="L36" s="50"/>
      <c r="M36" s="50"/>
      <c r="N36" s="50"/>
      <c r="O36" s="50"/>
      <c r="P36" s="50"/>
      <c r="Q36" s="16"/>
      <c r="R36" s="132"/>
      <c r="S36" s="132"/>
      <c r="T36" s="633"/>
      <c r="U36" s="634"/>
      <c r="V36" s="545"/>
      <c r="W36" s="16"/>
      <c r="X36" s="5"/>
      <c r="Y36" s="286"/>
      <c r="Z36" s="617"/>
    </row>
    <row r="37" spans="1:26" s="25" customFormat="1" ht="11.1" customHeight="1">
      <c r="A37" s="34" t="s">
        <v>586</v>
      </c>
      <c r="B37" s="28"/>
      <c r="C37" s="28"/>
      <c r="L37" s="29"/>
      <c r="N37" s="30"/>
      <c r="O37" s="30"/>
      <c r="P37" s="30"/>
      <c r="Q37" s="31"/>
      <c r="R37" s="29"/>
      <c r="S37" s="34"/>
      <c r="U37" s="20"/>
      <c r="V37" s="20"/>
      <c r="W37" s="20"/>
      <c r="X37" s="20"/>
      <c r="Y37" s="20"/>
      <c r="Z37" s="286"/>
    </row>
    <row r="38" spans="1:26" s="665" customFormat="1" ht="11.1" customHeight="1">
      <c r="A38" s="34" t="s">
        <v>536</v>
      </c>
    </row>
    <row r="39" spans="1:26" ht="10.5" customHeight="1">
      <c r="A39" s="228" t="s">
        <v>498</v>
      </c>
      <c r="U39" s="1257" t="s">
        <v>484</v>
      </c>
      <c r="V39" s="1257"/>
      <c r="W39" s="1257"/>
      <c r="X39" s="1257"/>
    </row>
    <row r="40" spans="1:26" ht="10.5" customHeight="1">
      <c r="A40" s="228" t="s">
        <v>499</v>
      </c>
      <c r="U40" s="1257"/>
      <c r="V40" s="1257"/>
      <c r="W40" s="1257"/>
      <c r="X40" s="1257"/>
    </row>
    <row r="41" spans="1:26">
      <c r="U41" s="1302" t="s">
        <v>488</v>
      </c>
      <c r="V41" s="1302"/>
      <c r="W41" s="1302"/>
      <c r="X41" s="1302"/>
    </row>
  </sheetData>
  <mergeCells count="49">
    <mergeCell ref="A5:B5"/>
    <mergeCell ref="A23:A33"/>
    <mergeCell ref="A34:A35"/>
    <mergeCell ref="A20:A21"/>
    <mergeCell ref="A7:A19"/>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U4:X4"/>
    <mergeCell ref="R2:T3"/>
    <mergeCell ref="R4:T4"/>
    <mergeCell ref="U3:V3"/>
    <mergeCell ref="W3:X3"/>
    <mergeCell ref="U2:V2"/>
    <mergeCell ref="W2:X2"/>
    <mergeCell ref="A2:B2"/>
    <mergeCell ref="G2:K2"/>
    <mergeCell ref="L3:N4"/>
    <mergeCell ref="A4:B4"/>
    <mergeCell ref="G3:K4"/>
    <mergeCell ref="H6:K6"/>
    <mergeCell ref="L6:M6"/>
    <mergeCell ref="D7:E7"/>
    <mergeCell ref="Q6:T6"/>
    <mergeCell ref="N6:P6"/>
    <mergeCell ref="R21:S21"/>
    <mergeCell ref="Z7:Z19"/>
    <mergeCell ref="Z20:Z21"/>
    <mergeCell ref="U5:X6"/>
    <mergeCell ref="T28:U28"/>
    <mergeCell ref="U39:X40"/>
    <mergeCell ref="U41:X41"/>
    <mergeCell ref="T35:U35"/>
    <mergeCell ref="T7:U7"/>
    <mergeCell ref="T21:U21"/>
    <mergeCell ref="T31:U31"/>
  </mergeCells>
  <phoneticPr fontId="3"/>
  <conditionalFormatting sqref="F23:F28 F31:F34 N23:N26 F8:F16 N8:N12 N28:N33 V22 F18:F21 N14:N18 N20:N21 V8:V17">
    <cfRule type="expression" dxfId="21" priority="8" stopIfTrue="1">
      <formula>E8&lt;F8</formula>
    </cfRule>
  </conditionalFormatting>
  <conditionalFormatting sqref="V21 V32:V36">
    <cfRule type="expression" dxfId="20" priority="9" stopIfTrue="1">
      <formula>T21&lt;V21</formula>
    </cfRule>
  </conditionalFormatting>
  <conditionalFormatting sqref="F35:F36 F29:F30">
    <cfRule type="expression" dxfId="19" priority="11" stopIfTrue="1">
      <formula>E27&lt;F29</formula>
    </cfRule>
  </conditionalFormatting>
  <conditionalFormatting sqref="N22 N27">
    <cfRule type="expression" dxfId="18" priority="15" stopIfTrue="1">
      <formula>#REF!&lt;N22</formula>
    </cfRule>
  </conditionalFormatting>
  <conditionalFormatting sqref="F22">
    <cfRule type="expression" dxfId="17" priority="23" stopIfTrue="1">
      <formula>E21&lt;F22</formula>
    </cfRule>
  </conditionalFormatting>
  <conditionalFormatting sqref="V18:V20">
    <cfRule type="expression" dxfId="16" priority="24" stopIfTrue="1">
      <formula>M30&lt;V18</formula>
    </cfRule>
  </conditionalFormatting>
  <conditionalFormatting sqref="N35">
    <cfRule type="expression" dxfId="15" priority="7" stopIfTrue="1">
      <formula>L35&lt;N35</formula>
    </cfRule>
  </conditionalFormatting>
  <conditionalFormatting sqref="V23:V27">
    <cfRule type="expression" dxfId="14" priority="26" stopIfTrue="1">
      <formula>U23&lt;V23</formula>
    </cfRule>
  </conditionalFormatting>
  <conditionalFormatting sqref="V31">
    <cfRule type="expression" dxfId="13" priority="5" stopIfTrue="1">
      <formula>T31&lt;V31</formula>
    </cfRule>
  </conditionalFormatting>
  <conditionalFormatting sqref="V28">
    <cfRule type="expression" dxfId="12" priority="4" stopIfTrue="1">
      <formula>T28&lt;V28</formula>
    </cfRule>
  </conditionalFormatting>
  <conditionalFormatting sqref="F17">
    <cfRule type="expression" dxfId="11" priority="3" stopIfTrue="1">
      <formula>E17&lt;F17</formula>
    </cfRule>
  </conditionalFormatting>
  <conditionalFormatting sqref="N13">
    <cfRule type="expression" dxfId="10" priority="2" stopIfTrue="1">
      <formula>M13&lt;N13</formula>
    </cfRule>
  </conditionalFormatting>
  <conditionalFormatting sqref="N19">
    <cfRule type="expression" dxfId="9" priority="1" stopIfTrue="1">
      <formula>M19&lt;N19</formula>
    </cfRule>
  </conditionalFormatting>
  <dataValidations count="1">
    <dataValidation imeMode="off" allowBlank="1" showInputMessage="1" showErrorMessage="1" sqref="D2:F2 O3:O4 R2:T4 D6:F6 H6:K6 U5:X6 F23:F28 F31:F34 U3:X3 E23:E34 M28:M29 M31:M33 L35:N35 T21:V21 N2 M8:N21 T28:V28 E8:F21 T31:V31 U23:V27 T35:V35 M23:N26 N28:N33 U8:V17" xr:uid="{00000000-0002-0000-0C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0"/>
  <sheetViews>
    <sheetView showZeros="0" workbookViewId="0">
      <selection activeCell="AB12" sqref="AB12"/>
    </sheetView>
  </sheetViews>
  <sheetFormatPr defaultRowHeight="13.5"/>
  <cols>
    <col min="1" max="1" width="3.375" style="25" customWidth="1"/>
    <col min="2" max="2" width="2.75" style="25" customWidth="1"/>
    <col min="3" max="3" width="8.125" style="25" customWidth="1"/>
    <col min="4" max="4" width="1.625" style="25" customWidth="1"/>
    <col min="5" max="5" width="6.625" style="25" customWidth="1"/>
    <col min="6" max="6" width="8.125" style="25" customWidth="1"/>
    <col min="7" max="7" width="7.625" style="25" customWidth="1"/>
    <col min="8" max="8" width="8.125" style="25" customWidth="1"/>
    <col min="9" max="9" width="0.875" style="25" customWidth="1"/>
    <col min="10" max="10" width="2.75" style="25" customWidth="1"/>
    <col min="11" max="11" width="8.125" style="25" customWidth="1"/>
    <col min="12" max="12" width="1.625" style="25" customWidth="1"/>
    <col min="13" max="13" width="6.625" style="25" customWidth="1"/>
    <col min="14" max="14" width="8.125" style="25" customWidth="1"/>
    <col min="15" max="15" width="7.625" style="25" customWidth="1"/>
    <col min="16" max="16" width="8.125" style="25" customWidth="1"/>
    <col min="17" max="17" width="0.875" style="25" customWidth="1"/>
    <col min="18" max="18" width="2.75" style="25" customWidth="1"/>
    <col min="19" max="19" width="8.625" style="25" customWidth="1"/>
    <col min="20" max="20" width="1.625" style="25" customWidth="1"/>
    <col min="21" max="21" width="6.625" style="25" customWidth="1"/>
    <col min="22" max="22" width="8.125" style="25" customWidth="1"/>
    <col min="23" max="23" width="7.625" style="25" customWidth="1"/>
    <col min="24" max="24" width="8.125" style="25" customWidth="1"/>
    <col min="25" max="25" width="0.75" style="695" customWidth="1"/>
    <col min="26" max="26" width="3.625" style="286" customWidth="1"/>
    <col min="27" max="16384" width="9" style="286"/>
  </cols>
  <sheetData>
    <row r="1" spans="1:26" s="193" customFormat="1" ht="18.75" customHeight="1">
      <c r="A1" s="1950" t="s">
        <v>346</v>
      </c>
      <c r="B1" s="1951"/>
      <c r="C1" s="1951"/>
      <c r="D1" s="1951"/>
      <c r="E1" s="1951"/>
      <c r="F1" s="1951"/>
      <c r="G1" s="1951"/>
      <c r="H1" s="1951"/>
      <c r="I1" s="1951"/>
      <c r="J1" s="1951"/>
      <c r="K1" s="1951"/>
      <c r="L1" s="1951"/>
      <c r="M1" s="1951"/>
      <c r="N1" s="1951"/>
      <c r="O1" s="1951"/>
      <c r="P1" s="1951"/>
      <c r="Q1" s="1951"/>
      <c r="R1" s="1951"/>
      <c r="S1" s="1951"/>
      <c r="T1" s="1951"/>
      <c r="U1" s="1951"/>
      <c r="V1" s="1951"/>
      <c r="W1" s="1951"/>
      <c r="X1" s="1951"/>
      <c r="Y1" s="1951"/>
      <c r="Z1" s="1951"/>
    </row>
    <row r="2" spans="1:26" ht="18" customHeight="1">
      <c r="A2" s="1366" t="str">
        <f>市内河!A1</f>
        <v>令和3年</v>
      </c>
      <c r="B2" s="1366"/>
      <c r="C2" s="202" t="s">
        <v>231</v>
      </c>
      <c r="D2" s="1960"/>
      <c r="E2" s="1960"/>
      <c r="F2" s="1961"/>
      <c r="G2" s="1861" t="s">
        <v>245</v>
      </c>
      <c r="H2" s="1861"/>
      <c r="I2" s="1861"/>
      <c r="J2" s="1861"/>
      <c r="K2" s="1861"/>
      <c r="L2" s="1939" t="s">
        <v>308</v>
      </c>
      <c r="M2" s="1940"/>
      <c r="N2" s="205"/>
      <c r="O2" s="632" t="s">
        <v>1</v>
      </c>
      <c r="P2" s="1952" t="s">
        <v>286</v>
      </c>
      <c r="Q2" s="1953"/>
      <c r="R2" s="1953"/>
      <c r="S2" s="1954">
        <f>SUM(S3:T4)</f>
        <v>0</v>
      </c>
      <c r="T2" s="1955"/>
      <c r="U2" s="1874" t="s">
        <v>110</v>
      </c>
      <c r="V2" s="1875"/>
      <c r="W2" s="1876" t="s">
        <v>113</v>
      </c>
      <c r="X2" s="1876"/>
      <c r="Y2" s="694"/>
    </row>
    <row r="3" spans="1:26" s="25" customFormat="1" ht="18" customHeight="1" thickBot="1">
      <c r="A3" s="1933">
        <f>市内河!A2</f>
        <v>44348</v>
      </c>
      <c r="B3" s="1934"/>
      <c r="C3" s="1898"/>
      <c r="D3" s="1899"/>
      <c r="E3" s="1899"/>
      <c r="F3" s="1899"/>
      <c r="G3" s="1864"/>
      <c r="H3" s="1864"/>
      <c r="I3" s="1864"/>
      <c r="J3" s="1864"/>
      <c r="K3" s="1864"/>
      <c r="L3" s="1862"/>
      <c r="M3" s="1862"/>
      <c r="N3" s="1862"/>
      <c r="O3" s="1891"/>
      <c r="P3" s="1958" t="s">
        <v>118</v>
      </c>
      <c r="Q3" s="1959"/>
      <c r="R3" s="1959"/>
      <c r="S3" s="1956">
        <f>V34</f>
        <v>0</v>
      </c>
      <c r="T3" s="1957"/>
      <c r="U3" s="1370"/>
      <c r="V3" s="1371"/>
      <c r="W3" s="1372"/>
      <c r="X3" s="1372"/>
      <c r="Y3" s="695"/>
      <c r="Z3" s="603"/>
    </row>
    <row r="4" spans="1:26" s="25" customFormat="1" ht="18" customHeight="1" thickTop="1">
      <c r="A4" s="1347" t="s">
        <v>142</v>
      </c>
      <c r="B4" s="1347"/>
      <c r="C4" s="1900"/>
      <c r="D4" s="1901"/>
      <c r="E4" s="1901"/>
      <c r="F4" s="1901"/>
      <c r="G4" s="1865"/>
      <c r="H4" s="1865"/>
      <c r="I4" s="1865"/>
      <c r="J4" s="1865"/>
      <c r="K4" s="1865"/>
      <c r="L4" s="1862"/>
      <c r="M4" s="1862"/>
      <c r="N4" s="1862"/>
      <c r="O4" s="1891"/>
      <c r="P4" s="1931" t="s">
        <v>345</v>
      </c>
      <c r="Q4" s="1932"/>
      <c r="R4" s="1932"/>
      <c r="S4" s="1945">
        <f>X34</f>
        <v>0</v>
      </c>
      <c r="T4" s="1946"/>
      <c r="U4" s="1941" t="s">
        <v>436</v>
      </c>
      <c r="V4" s="1942"/>
      <c r="W4" s="1943" t="s">
        <v>437</v>
      </c>
      <c r="X4" s="1944"/>
      <c r="Y4" s="696"/>
      <c r="Z4" s="697"/>
    </row>
    <row r="5" spans="1:26" s="25" customFormat="1" ht="15" customHeight="1">
      <c r="A5" s="1347" t="s">
        <v>199</v>
      </c>
      <c r="B5" s="1347"/>
      <c r="C5" s="637" t="s">
        <v>264</v>
      </c>
      <c r="D5" s="1925"/>
      <c r="E5" s="1345"/>
      <c r="F5" s="1345"/>
      <c r="G5" s="1345"/>
      <c r="H5" s="1345"/>
      <c r="I5" s="1345"/>
      <c r="J5" s="1345"/>
      <c r="K5" s="1346"/>
      <c r="L5" s="1926" t="s">
        <v>114</v>
      </c>
      <c r="M5" s="1927"/>
      <c r="N5" s="1928"/>
      <c r="O5" s="1929"/>
      <c r="P5" s="1930"/>
      <c r="Q5" s="1919" t="s">
        <v>341</v>
      </c>
      <c r="R5" s="1920"/>
      <c r="S5" s="1920"/>
      <c r="T5" s="1921"/>
      <c r="U5" s="1947"/>
      <c r="V5" s="1948"/>
      <c r="W5" s="1935"/>
      <c r="X5" s="1936"/>
      <c r="Y5" s="696"/>
    </row>
    <row r="6" spans="1:26" s="25" customFormat="1" ht="15" customHeight="1" thickBot="1">
      <c r="A6" s="21"/>
      <c r="B6" s="22"/>
      <c r="C6" s="203" t="s">
        <v>334</v>
      </c>
      <c r="D6" s="1386"/>
      <c r="E6" s="1387"/>
      <c r="F6" s="1388"/>
      <c r="G6" s="204" t="s">
        <v>348</v>
      </c>
      <c r="H6" s="1388"/>
      <c r="I6" s="1387"/>
      <c r="J6" s="1387"/>
      <c r="K6" s="1389"/>
      <c r="L6" s="1922" t="s">
        <v>258</v>
      </c>
      <c r="M6" s="1855"/>
      <c r="N6" s="1359"/>
      <c r="O6" s="1360"/>
      <c r="P6" s="1923"/>
      <c r="Q6" s="1357"/>
      <c r="R6" s="1358"/>
      <c r="S6" s="1358"/>
      <c r="T6" s="1924"/>
      <c r="U6" s="1949"/>
      <c r="V6" s="1948"/>
      <c r="W6" s="1937"/>
      <c r="X6" s="1938"/>
      <c r="Y6" s="696"/>
      <c r="Z6" s="698"/>
    </row>
    <row r="7" spans="1:26" s="25" customFormat="1" ht="17.100000000000001" customHeight="1" thickTop="1">
      <c r="A7" s="1916" t="s">
        <v>259</v>
      </c>
      <c r="B7" s="284" t="s">
        <v>419</v>
      </c>
      <c r="C7" s="643" t="s">
        <v>116</v>
      </c>
      <c r="D7" s="1917" t="s">
        <v>291</v>
      </c>
      <c r="E7" s="1918"/>
      <c r="F7" s="699" t="s">
        <v>212</v>
      </c>
      <c r="G7" s="700" t="s">
        <v>420</v>
      </c>
      <c r="H7" s="272" t="s">
        <v>421</v>
      </c>
      <c r="I7" s="13"/>
      <c r="J7" s="645" t="s">
        <v>419</v>
      </c>
      <c r="K7" s="643" t="s">
        <v>116</v>
      </c>
      <c r="L7" s="1917" t="s">
        <v>291</v>
      </c>
      <c r="M7" s="1918"/>
      <c r="N7" s="699" t="s">
        <v>212</v>
      </c>
      <c r="O7" s="700" t="s">
        <v>422</v>
      </c>
      <c r="P7" s="272" t="s">
        <v>423</v>
      </c>
      <c r="Q7" s="192"/>
      <c r="R7" s="645" t="s">
        <v>424</v>
      </c>
      <c r="S7" s="643" t="s">
        <v>116</v>
      </c>
      <c r="T7" s="1917" t="s">
        <v>291</v>
      </c>
      <c r="U7" s="1918"/>
      <c r="V7" s="699" t="s">
        <v>212</v>
      </c>
      <c r="W7" s="700" t="s">
        <v>422</v>
      </c>
      <c r="X7" s="272" t="s">
        <v>423</v>
      </c>
      <c r="Y7" s="695"/>
      <c r="Z7" s="1368" t="s">
        <v>347</v>
      </c>
    </row>
    <row r="8" spans="1:26" s="25" customFormat="1" ht="17.100000000000001" customHeight="1">
      <c r="A8" s="1814"/>
      <c r="B8" s="150">
        <v>1</v>
      </c>
      <c r="C8" s="160" t="s">
        <v>147</v>
      </c>
      <c r="D8" s="42"/>
      <c r="E8" s="319">
        <v>2300</v>
      </c>
      <c r="F8" s="546"/>
      <c r="G8" s="273">
        <v>2100</v>
      </c>
      <c r="H8" s="547"/>
      <c r="I8" s="2"/>
      <c r="J8" s="257">
        <v>15</v>
      </c>
      <c r="K8" s="258" t="s">
        <v>311</v>
      </c>
      <c r="L8" s="42" t="s">
        <v>121</v>
      </c>
      <c r="M8" s="2145">
        <v>4500</v>
      </c>
      <c r="N8" s="548"/>
      <c r="O8" s="273">
        <v>3500</v>
      </c>
      <c r="P8" s="549"/>
      <c r="Q8" s="206"/>
      <c r="R8" s="156">
        <v>29</v>
      </c>
      <c r="S8" s="159" t="s">
        <v>124</v>
      </c>
      <c r="T8" s="2154" t="s">
        <v>121</v>
      </c>
      <c r="U8" s="2145">
        <v>3800</v>
      </c>
      <c r="V8" s="548"/>
      <c r="W8" s="273">
        <v>4100</v>
      </c>
      <c r="X8" s="549"/>
      <c r="Y8" s="695"/>
      <c r="Z8" s="1369"/>
    </row>
    <row r="9" spans="1:26" s="25" customFormat="1" ht="17.100000000000001" customHeight="1">
      <c r="A9" s="1814"/>
      <c r="B9" s="150">
        <v>2</v>
      </c>
      <c r="C9" s="160" t="s">
        <v>265</v>
      </c>
      <c r="D9" s="42" t="s">
        <v>121</v>
      </c>
      <c r="E9" s="2145">
        <v>4050</v>
      </c>
      <c r="F9" s="548"/>
      <c r="G9" s="274">
        <v>4550</v>
      </c>
      <c r="H9" s="549"/>
      <c r="I9" s="5"/>
      <c r="J9" s="257">
        <v>16</v>
      </c>
      <c r="K9" s="258" t="s">
        <v>133</v>
      </c>
      <c r="L9" s="42" t="s">
        <v>121</v>
      </c>
      <c r="M9" s="2145">
        <v>3450</v>
      </c>
      <c r="N9" s="548"/>
      <c r="O9" s="273">
        <v>3200</v>
      </c>
      <c r="P9" s="549"/>
      <c r="Q9" s="259"/>
      <c r="R9" s="156">
        <v>30</v>
      </c>
      <c r="S9" s="159" t="s">
        <v>272</v>
      </c>
      <c r="T9" s="2154" t="s">
        <v>121</v>
      </c>
      <c r="U9" s="2145">
        <v>3900</v>
      </c>
      <c r="V9" s="548"/>
      <c r="W9" s="273">
        <v>3500</v>
      </c>
      <c r="X9" s="549"/>
      <c r="Y9" s="701"/>
      <c r="Z9" s="1369"/>
    </row>
    <row r="10" spans="1:26" s="25" customFormat="1" ht="17.100000000000001" customHeight="1">
      <c r="A10" s="1814"/>
      <c r="B10" s="150">
        <v>3</v>
      </c>
      <c r="C10" s="160" t="s">
        <v>266</v>
      </c>
      <c r="D10" s="42"/>
      <c r="E10" s="2145">
        <v>3950</v>
      </c>
      <c r="F10" s="548"/>
      <c r="G10" s="273">
        <v>5300</v>
      </c>
      <c r="H10" s="549"/>
      <c r="I10" s="5"/>
      <c r="J10" s="257">
        <v>17</v>
      </c>
      <c r="K10" s="258" t="s">
        <v>425</v>
      </c>
      <c r="L10" s="42" t="s">
        <v>121</v>
      </c>
      <c r="M10" s="2145">
        <v>4100</v>
      </c>
      <c r="N10" s="548"/>
      <c r="O10" s="273">
        <v>4450</v>
      </c>
      <c r="P10" s="549"/>
      <c r="Q10" s="259"/>
      <c r="R10" s="156">
        <v>31</v>
      </c>
      <c r="S10" s="159" t="s">
        <v>310</v>
      </c>
      <c r="T10" s="2154" t="s">
        <v>121</v>
      </c>
      <c r="U10" s="2145">
        <v>2050</v>
      </c>
      <c r="V10" s="548"/>
      <c r="W10" s="273">
        <v>1700</v>
      </c>
      <c r="X10" s="549"/>
      <c r="Y10" s="701"/>
      <c r="Z10" s="1369"/>
    </row>
    <row r="11" spans="1:26" s="25" customFormat="1" ht="17.100000000000001" customHeight="1">
      <c r="A11" s="1814"/>
      <c r="B11" s="150">
        <v>4</v>
      </c>
      <c r="C11" s="160" t="s">
        <v>426</v>
      </c>
      <c r="D11" s="42"/>
      <c r="E11" s="2145">
        <v>3100</v>
      </c>
      <c r="F11" s="550"/>
      <c r="G11" s="273">
        <v>2800</v>
      </c>
      <c r="H11" s="551"/>
      <c r="I11" s="5"/>
      <c r="J11" s="257">
        <v>18</v>
      </c>
      <c r="K11" s="258" t="s">
        <v>163</v>
      </c>
      <c r="L11" s="42" t="s">
        <v>121</v>
      </c>
      <c r="M11" s="2145">
        <v>2950</v>
      </c>
      <c r="N11" s="548"/>
      <c r="O11" s="273">
        <v>3500</v>
      </c>
      <c r="P11" s="549"/>
      <c r="Q11" s="259"/>
      <c r="R11" s="156">
        <v>32</v>
      </c>
      <c r="S11" s="159" t="s">
        <v>125</v>
      </c>
      <c r="T11" s="2154" t="s">
        <v>121</v>
      </c>
      <c r="U11" s="2145">
        <v>4200</v>
      </c>
      <c r="V11" s="548"/>
      <c r="W11" s="273">
        <v>3800</v>
      </c>
      <c r="X11" s="549"/>
      <c r="Y11" s="701"/>
      <c r="Z11" s="1369"/>
    </row>
    <row r="12" spans="1:26" s="25" customFormat="1" ht="17.100000000000001" customHeight="1">
      <c r="A12" s="1814"/>
      <c r="B12" s="150">
        <v>5</v>
      </c>
      <c r="C12" s="160" t="s">
        <v>427</v>
      </c>
      <c r="D12" s="42"/>
      <c r="E12" s="2145">
        <v>3900</v>
      </c>
      <c r="F12" s="548"/>
      <c r="G12" s="273">
        <v>5150</v>
      </c>
      <c r="H12" s="549"/>
      <c r="I12" s="5"/>
      <c r="J12" s="257">
        <v>19</v>
      </c>
      <c r="K12" s="258" t="s">
        <v>155</v>
      </c>
      <c r="L12" s="42" t="s">
        <v>121</v>
      </c>
      <c r="M12" s="2145">
        <v>5950</v>
      </c>
      <c r="N12" s="548"/>
      <c r="O12" s="273">
        <v>6850</v>
      </c>
      <c r="P12" s="549"/>
      <c r="Q12" s="259"/>
      <c r="R12" s="156">
        <v>33</v>
      </c>
      <c r="S12" s="504" t="s">
        <v>630</v>
      </c>
      <c r="T12" s="2155"/>
      <c r="U12" s="2145"/>
      <c r="V12" s="702"/>
      <c r="W12" s="273"/>
      <c r="X12" s="549"/>
      <c r="Y12" s="701"/>
      <c r="Z12" s="1369"/>
    </row>
    <row r="13" spans="1:26" s="25" customFormat="1" ht="17.100000000000001" customHeight="1">
      <c r="A13" s="1814"/>
      <c r="B13" s="150">
        <v>6</v>
      </c>
      <c r="C13" s="160" t="s">
        <v>267</v>
      </c>
      <c r="D13" s="42"/>
      <c r="E13" s="2145">
        <v>4500</v>
      </c>
      <c r="F13" s="548"/>
      <c r="G13" s="273">
        <v>4850</v>
      </c>
      <c r="H13" s="549"/>
      <c r="I13" s="5"/>
      <c r="J13" s="257">
        <v>20</v>
      </c>
      <c r="K13" s="317" t="s">
        <v>617</v>
      </c>
      <c r="L13" s="42"/>
      <c r="M13" s="2146"/>
      <c r="N13" s="548"/>
      <c r="O13" s="276"/>
      <c r="P13" s="549"/>
      <c r="Q13" s="259"/>
      <c r="R13" s="156">
        <v>34</v>
      </c>
      <c r="S13" s="159" t="s">
        <v>631</v>
      </c>
      <c r="T13" s="2154" t="s">
        <v>121</v>
      </c>
      <c r="U13" s="2145">
        <v>4550</v>
      </c>
      <c r="V13" s="548"/>
      <c r="W13" s="273">
        <v>3000</v>
      </c>
      <c r="X13" s="549"/>
      <c r="Y13" s="701"/>
      <c r="Z13" s="1369"/>
    </row>
    <row r="14" spans="1:26" s="25" customFormat="1" ht="17.100000000000001" customHeight="1">
      <c r="A14" s="1814"/>
      <c r="B14" s="150">
        <v>7</v>
      </c>
      <c r="C14" s="160" t="s">
        <v>268</v>
      </c>
      <c r="D14" s="42" t="s">
        <v>121</v>
      </c>
      <c r="E14" s="2145">
        <v>5600</v>
      </c>
      <c r="F14" s="548"/>
      <c r="G14" s="273">
        <v>6400</v>
      </c>
      <c r="H14" s="549"/>
      <c r="I14" s="5"/>
      <c r="J14" s="257">
        <v>21</v>
      </c>
      <c r="K14" s="258" t="s">
        <v>230</v>
      </c>
      <c r="L14" s="42" t="s">
        <v>121</v>
      </c>
      <c r="M14" s="2145">
        <v>6050</v>
      </c>
      <c r="N14" s="548"/>
      <c r="O14" s="273">
        <v>4050</v>
      </c>
      <c r="P14" s="549"/>
      <c r="Q14" s="259"/>
      <c r="R14" s="156">
        <v>35</v>
      </c>
      <c r="S14" s="159" t="s">
        <v>428</v>
      </c>
      <c r="T14" s="2154" t="s">
        <v>121</v>
      </c>
      <c r="U14" s="2145">
        <v>4400</v>
      </c>
      <c r="V14" s="548"/>
      <c r="W14" s="273">
        <v>3050</v>
      </c>
      <c r="X14" s="549"/>
      <c r="Y14" s="701"/>
      <c r="Z14" s="1369"/>
    </row>
    <row r="15" spans="1:26" s="25" customFormat="1" ht="17.100000000000001" customHeight="1" thickBot="1">
      <c r="A15" s="1814"/>
      <c r="B15" s="150">
        <v>8</v>
      </c>
      <c r="C15" s="160" t="s">
        <v>430</v>
      </c>
      <c r="D15" s="491" t="s">
        <v>589</v>
      </c>
      <c r="E15" s="2145"/>
      <c r="F15" s="548"/>
      <c r="G15" s="273"/>
      <c r="H15" s="549"/>
      <c r="I15" s="5"/>
      <c r="J15" s="257">
        <v>22</v>
      </c>
      <c r="K15" s="258" t="s">
        <v>134</v>
      </c>
      <c r="L15" s="618"/>
      <c r="M15" s="2149">
        <v>5500</v>
      </c>
      <c r="N15" s="548"/>
      <c r="O15" s="273">
        <v>6150</v>
      </c>
      <c r="P15" s="549"/>
      <c r="Q15" s="259"/>
      <c r="R15" s="156">
        <v>36</v>
      </c>
      <c r="S15" s="159" t="s">
        <v>429</v>
      </c>
      <c r="T15" s="2154" t="s">
        <v>121</v>
      </c>
      <c r="U15" s="2149">
        <v>6450</v>
      </c>
      <c r="V15" s="546"/>
      <c r="W15" s="275">
        <v>4900</v>
      </c>
      <c r="X15" s="703"/>
      <c r="Y15" s="701"/>
      <c r="Z15" s="1369"/>
    </row>
    <row r="16" spans="1:26" s="25" customFormat="1" ht="17.100000000000001" customHeight="1" thickTop="1">
      <c r="A16" s="1814"/>
      <c r="B16" s="150">
        <v>9</v>
      </c>
      <c r="C16" s="160" t="s">
        <v>269</v>
      </c>
      <c r="D16" s="42"/>
      <c r="E16" s="2145">
        <v>5300</v>
      </c>
      <c r="F16" s="548"/>
      <c r="G16" s="273">
        <v>5400</v>
      </c>
      <c r="H16" s="549"/>
      <c r="I16" s="5"/>
      <c r="J16" s="257">
        <v>23</v>
      </c>
      <c r="K16" s="258" t="s">
        <v>271</v>
      </c>
      <c r="L16" s="42" t="s">
        <v>121</v>
      </c>
      <c r="M16" s="2149">
        <v>2200</v>
      </c>
      <c r="N16" s="548"/>
      <c r="O16" s="273">
        <v>1850</v>
      </c>
      <c r="P16" s="549"/>
      <c r="Q16" s="259"/>
      <c r="R16" s="156">
        <v>37</v>
      </c>
      <c r="S16" s="159" t="s">
        <v>181</v>
      </c>
      <c r="T16" s="2154" t="s">
        <v>121</v>
      </c>
      <c r="U16" s="2149">
        <v>4900</v>
      </c>
      <c r="V16" s="646"/>
      <c r="W16" s="456" t="str">
        <f>IF(V16&gt;U16,"部数ｵｰﾊﾞｰ!!","")</f>
        <v/>
      </c>
      <c r="X16" s="457"/>
      <c r="Y16" s="701"/>
      <c r="Z16" s="1369"/>
    </row>
    <row r="17" spans="1:26" s="25" customFormat="1" ht="17.100000000000001" customHeight="1">
      <c r="A17" s="1814"/>
      <c r="B17" s="150">
        <v>10</v>
      </c>
      <c r="C17" s="160" t="s">
        <v>270</v>
      </c>
      <c r="D17" s="491" t="s">
        <v>577</v>
      </c>
      <c r="E17" s="2145"/>
      <c r="F17" s="548"/>
      <c r="G17" s="273"/>
      <c r="H17" s="549"/>
      <c r="I17" s="5"/>
      <c r="J17" s="257">
        <v>24</v>
      </c>
      <c r="K17" s="258" t="s">
        <v>135</v>
      </c>
      <c r="L17" s="618"/>
      <c r="M17" s="2149">
        <v>4500</v>
      </c>
      <c r="N17" s="548"/>
      <c r="O17" s="273">
        <v>6000</v>
      </c>
      <c r="P17" s="549"/>
      <c r="Q17" s="259"/>
      <c r="R17" s="156">
        <v>38</v>
      </c>
      <c r="S17" s="159" t="s">
        <v>161</v>
      </c>
      <c r="T17" s="2154" t="s">
        <v>121</v>
      </c>
      <c r="U17" s="2149">
        <v>2500</v>
      </c>
      <c r="V17" s="658"/>
      <c r="W17" s="456" t="str">
        <f>IF(V17&gt;U17,"部数ｵｰﾊﾞｰ!!","")</f>
        <v/>
      </c>
      <c r="X17" s="457"/>
      <c r="Y17" s="701"/>
      <c r="Z17" s="1369"/>
    </row>
    <row r="18" spans="1:26" s="25" customFormat="1" ht="17.100000000000001" customHeight="1">
      <c r="A18" s="1814"/>
      <c r="B18" s="150">
        <v>11</v>
      </c>
      <c r="C18" s="160" t="s">
        <v>431</v>
      </c>
      <c r="D18" s="42" t="s">
        <v>121</v>
      </c>
      <c r="E18" s="2145">
        <v>4250</v>
      </c>
      <c r="F18" s="548"/>
      <c r="G18" s="273">
        <v>3800</v>
      </c>
      <c r="H18" s="549"/>
      <c r="I18" s="5"/>
      <c r="J18" s="257">
        <v>25</v>
      </c>
      <c r="K18" s="160" t="s">
        <v>123</v>
      </c>
      <c r="L18" s="42"/>
      <c r="M18" s="2149">
        <v>4900</v>
      </c>
      <c r="N18" s="548"/>
      <c r="O18" s="273">
        <v>4000</v>
      </c>
      <c r="P18" s="549"/>
      <c r="Q18" s="259"/>
      <c r="R18" s="458"/>
      <c r="S18" s="459"/>
      <c r="T18" s="2156"/>
      <c r="U18" s="2157"/>
      <c r="V18" s="663"/>
      <c r="W18" s="704" t="str">
        <f>IF(V18&gt;U18,"部数ｵｰﾊﾞｰ!!","")</f>
        <v/>
      </c>
      <c r="X18" s="460"/>
      <c r="Y18" s="701"/>
      <c r="Z18" s="1369"/>
    </row>
    <row r="19" spans="1:26" s="25" customFormat="1" ht="17.100000000000001" customHeight="1">
      <c r="A19" s="1814"/>
      <c r="B19" s="150">
        <v>12</v>
      </c>
      <c r="C19" s="258" t="s">
        <v>132</v>
      </c>
      <c r="D19" s="42" t="s">
        <v>121</v>
      </c>
      <c r="E19" s="2145">
        <v>1200</v>
      </c>
      <c r="F19" s="548"/>
      <c r="G19" s="273">
        <v>950</v>
      </c>
      <c r="H19" s="549"/>
      <c r="I19" s="5"/>
      <c r="J19" s="257">
        <v>26</v>
      </c>
      <c r="K19" s="317" t="s">
        <v>618</v>
      </c>
      <c r="L19" s="42"/>
      <c r="M19" s="2150"/>
      <c r="N19" s="548"/>
      <c r="O19" s="276"/>
      <c r="P19" s="549"/>
      <c r="Q19" s="259"/>
      <c r="R19" s="458"/>
      <c r="S19" s="459"/>
      <c r="T19" s="2156"/>
      <c r="U19" s="2157"/>
      <c r="V19" s="663"/>
      <c r="W19" s="705" t="str">
        <f>IF(V19&gt;U19,"部数ｵｰﾊﾞｰ!!","")</f>
        <v/>
      </c>
      <c r="X19" s="460"/>
      <c r="Y19" s="701"/>
      <c r="Z19" s="1369"/>
    </row>
    <row r="20" spans="1:26" s="25" customFormat="1" ht="17.100000000000001" customHeight="1">
      <c r="A20" s="1814"/>
      <c r="B20" s="150">
        <v>13</v>
      </c>
      <c r="C20" s="317" t="s">
        <v>567</v>
      </c>
      <c r="D20" s="42"/>
      <c r="E20" s="2146"/>
      <c r="F20" s="548"/>
      <c r="G20" s="276"/>
      <c r="H20" s="549"/>
      <c r="I20" s="5"/>
      <c r="J20" s="257">
        <v>27</v>
      </c>
      <c r="K20" s="635" t="s">
        <v>432</v>
      </c>
      <c r="L20" s="613"/>
      <c r="M20" s="2151">
        <v>5850</v>
      </c>
      <c r="N20" s="548"/>
      <c r="O20" s="276">
        <v>6400</v>
      </c>
      <c r="P20" s="549"/>
      <c r="Q20" s="259"/>
      <c r="R20" s="461"/>
      <c r="S20" s="462"/>
      <c r="T20" s="2079"/>
      <c r="U20" s="2063"/>
      <c r="V20" s="707"/>
      <c r="W20" s="652" t="str">
        <f>IF(V20&gt;U20,"部数ｵｰﾊﾞｰ!!","")</f>
        <v/>
      </c>
      <c r="X20" s="463"/>
      <c r="Y20" s="701"/>
      <c r="Z20" s="1369"/>
    </row>
    <row r="21" spans="1:26" s="25" customFormat="1" ht="17.100000000000001" customHeight="1" thickBot="1">
      <c r="A21" s="1814"/>
      <c r="B21" s="150">
        <v>14</v>
      </c>
      <c r="C21" s="258" t="s">
        <v>312</v>
      </c>
      <c r="D21" s="42" t="s">
        <v>121</v>
      </c>
      <c r="E21" s="2145">
        <v>3950</v>
      </c>
      <c r="F21" s="708"/>
      <c r="G21" s="275">
        <v>3400</v>
      </c>
      <c r="H21" s="703"/>
      <c r="I21" s="5"/>
      <c r="J21" s="257">
        <v>28</v>
      </c>
      <c r="K21" s="160" t="s">
        <v>433</v>
      </c>
      <c r="L21" s="42" t="s">
        <v>121</v>
      </c>
      <c r="M21" s="2149">
        <v>4550</v>
      </c>
      <c r="N21" s="708"/>
      <c r="O21" s="275">
        <v>3500</v>
      </c>
      <c r="P21" s="703"/>
      <c r="Q21" s="709"/>
      <c r="R21" s="1909" t="s">
        <v>127</v>
      </c>
      <c r="S21" s="1877"/>
      <c r="T21" s="2158">
        <f>SUM(E8:E21,M8:M21,U8:U20)</f>
        <v>133350</v>
      </c>
      <c r="U21" s="2159"/>
      <c r="V21" s="710">
        <f>SUM(F8:F21,N8:N21,V8:V17)</f>
        <v>0</v>
      </c>
      <c r="W21" s="277">
        <f>SUM(G8:G21,O8:O21,W8:W20)</f>
        <v>122200</v>
      </c>
      <c r="X21" s="710">
        <f>SUM(H8:H21,P8:P21,X8:X20)</f>
        <v>0</v>
      </c>
      <c r="Y21" s="701"/>
      <c r="Z21" s="1369"/>
    </row>
    <row r="22" spans="1:26" s="25" customFormat="1" ht="4.5" customHeight="1" thickTop="1">
      <c r="A22" s="285"/>
      <c r="B22" s="9"/>
      <c r="C22" s="602"/>
      <c r="D22" s="106"/>
      <c r="E22" s="2147"/>
      <c r="F22" s="659"/>
      <c r="G22" s="260"/>
      <c r="H22" s="711"/>
      <c r="I22" s="5"/>
      <c r="J22" s="261"/>
      <c r="K22" s="262"/>
      <c r="L22" s="45"/>
      <c r="M22" s="2139"/>
      <c r="N22" s="659"/>
      <c r="O22" s="260" t="s">
        <v>112</v>
      </c>
      <c r="P22" s="256"/>
      <c r="Q22" s="259"/>
      <c r="R22" s="5"/>
      <c r="S22" s="3"/>
      <c r="T22" s="2160"/>
      <c r="U22" s="2161"/>
      <c r="V22" s="712"/>
      <c r="W22" s="260"/>
      <c r="X22" s="209"/>
      <c r="Y22" s="701"/>
      <c r="Z22" s="1369"/>
    </row>
    <row r="23" spans="1:26" s="25" customFormat="1" ht="17.100000000000001" customHeight="1" thickBot="1">
      <c r="A23" s="1913" t="s">
        <v>285</v>
      </c>
      <c r="B23" s="150">
        <v>50</v>
      </c>
      <c r="C23" s="160" t="s">
        <v>138</v>
      </c>
      <c r="D23" s="42" t="s">
        <v>121</v>
      </c>
      <c r="E23" s="2145">
        <v>2900</v>
      </c>
      <c r="F23" s="660"/>
      <c r="G23" s="309"/>
      <c r="H23" s="713"/>
      <c r="I23" s="171"/>
      <c r="J23" s="264">
        <v>60</v>
      </c>
      <c r="K23" s="258" t="s">
        <v>137</v>
      </c>
      <c r="L23" s="42" t="s">
        <v>121</v>
      </c>
      <c r="M23" s="2149">
        <v>1150</v>
      </c>
      <c r="N23" s="660"/>
      <c r="O23" s="464"/>
      <c r="P23" s="714"/>
      <c r="Q23" s="265"/>
      <c r="R23" s="4">
        <v>70</v>
      </c>
      <c r="S23" s="159" t="s">
        <v>649</v>
      </c>
      <c r="T23" s="2154" t="s">
        <v>121</v>
      </c>
      <c r="U23" s="2149">
        <v>5100</v>
      </c>
      <c r="V23" s="648"/>
      <c r="W23" s="278"/>
      <c r="X23" s="662"/>
      <c r="Y23" s="701"/>
      <c r="Z23" s="1369"/>
    </row>
    <row r="24" spans="1:26" s="25" customFormat="1" ht="17.100000000000001" customHeight="1" thickTop="1">
      <c r="A24" s="1914"/>
      <c r="B24" s="150">
        <v>51</v>
      </c>
      <c r="C24" s="160" t="s">
        <v>139</v>
      </c>
      <c r="D24" s="42" t="s">
        <v>121</v>
      </c>
      <c r="E24" s="2145">
        <v>2450</v>
      </c>
      <c r="F24" s="548"/>
      <c r="G24" s="279">
        <v>3800</v>
      </c>
      <c r="H24" s="715"/>
      <c r="I24" s="5"/>
      <c r="J24" s="264">
        <v>61</v>
      </c>
      <c r="K24" s="258" t="s">
        <v>274</v>
      </c>
      <c r="L24" s="42" t="s">
        <v>121</v>
      </c>
      <c r="M24" s="2149">
        <v>6900</v>
      </c>
      <c r="N24" s="648"/>
      <c r="O24" s="465"/>
      <c r="P24" s="716"/>
      <c r="Q24" s="259"/>
      <c r="R24" s="4">
        <v>71</v>
      </c>
      <c r="S24" s="159" t="s">
        <v>129</v>
      </c>
      <c r="T24" s="2154" t="s">
        <v>121</v>
      </c>
      <c r="U24" s="2149">
        <v>4050</v>
      </c>
      <c r="V24" s="548"/>
      <c r="W24" s="506">
        <v>3300</v>
      </c>
      <c r="X24" s="717"/>
      <c r="Y24" s="701"/>
      <c r="Z24" s="1369"/>
    </row>
    <row r="25" spans="1:26" s="25" customFormat="1" ht="17.100000000000001" customHeight="1">
      <c r="A25" s="1914"/>
      <c r="B25" s="150">
        <v>52</v>
      </c>
      <c r="C25" s="559" t="s">
        <v>721</v>
      </c>
      <c r="D25" s="42"/>
      <c r="E25" s="2148"/>
      <c r="F25" s="548"/>
      <c r="G25" s="718"/>
      <c r="H25" s="549"/>
      <c r="I25" s="5"/>
      <c r="J25" s="264">
        <v>62</v>
      </c>
      <c r="K25" s="511" t="s">
        <v>650</v>
      </c>
      <c r="L25" s="42"/>
      <c r="M25" s="2152"/>
      <c r="N25" s="648"/>
      <c r="O25" s="465"/>
      <c r="P25" s="716"/>
      <c r="Q25" s="263"/>
      <c r="R25" s="4">
        <v>72</v>
      </c>
      <c r="S25" s="561" t="s">
        <v>722</v>
      </c>
      <c r="T25" s="2154" t="s">
        <v>720</v>
      </c>
      <c r="U25" s="2149">
        <v>3350</v>
      </c>
      <c r="V25" s="548"/>
      <c r="W25" s="2164">
        <v>2550</v>
      </c>
      <c r="X25" s="719"/>
      <c r="Y25" s="701"/>
      <c r="Z25" s="1369"/>
    </row>
    <row r="26" spans="1:26" s="25" customFormat="1" ht="17.100000000000001" customHeight="1">
      <c r="A26" s="1914"/>
      <c r="B26" s="150">
        <v>53</v>
      </c>
      <c r="C26" s="160" t="s">
        <v>229</v>
      </c>
      <c r="D26" s="42" t="s">
        <v>121</v>
      </c>
      <c r="E26" s="2145">
        <v>3400</v>
      </c>
      <c r="F26" s="548"/>
      <c r="G26" s="273">
        <v>3000</v>
      </c>
      <c r="H26" s="549"/>
      <c r="I26" s="5"/>
      <c r="J26" s="264">
        <v>63</v>
      </c>
      <c r="K26" s="258" t="s">
        <v>329</v>
      </c>
      <c r="L26" s="42" t="s">
        <v>121</v>
      </c>
      <c r="M26" s="2145">
        <v>3750</v>
      </c>
      <c r="N26" s="648"/>
      <c r="O26" s="465"/>
      <c r="P26" s="716"/>
      <c r="Q26" s="263"/>
      <c r="R26" s="4">
        <v>73</v>
      </c>
      <c r="S26" s="159" t="s">
        <v>634</v>
      </c>
      <c r="T26" s="2154" t="s">
        <v>121</v>
      </c>
      <c r="U26" s="2145">
        <v>3500</v>
      </c>
      <c r="V26" s="546"/>
      <c r="W26" s="507">
        <v>2500</v>
      </c>
      <c r="X26" s="720"/>
      <c r="Y26" s="701"/>
      <c r="Z26" s="1369"/>
    </row>
    <row r="27" spans="1:26" s="25" customFormat="1" ht="17.100000000000001" customHeight="1">
      <c r="A27" s="1914"/>
      <c r="B27" s="150">
        <v>54</v>
      </c>
      <c r="C27" s="160" t="s">
        <v>273</v>
      </c>
      <c r="D27" s="42" t="s">
        <v>121</v>
      </c>
      <c r="E27" s="2145">
        <v>3650</v>
      </c>
      <c r="F27" s="548"/>
      <c r="G27" s="560">
        <v>3550</v>
      </c>
      <c r="H27" s="549"/>
      <c r="I27" s="5"/>
      <c r="J27" s="264">
        <v>64</v>
      </c>
      <c r="K27" s="258" t="s">
        <v>300</v>
      </c>
      <c r="L27" s="42" t="s">
        <v>121</v>
      </c>
      <c r="M27" s="2145">
        <v>1550</v>
      </c>
      <c r="N27" s="648"/>
      <c r="O27" s="465"/>
      <c r="P27" s="716"/>
      <c r="Q27" s="263"/>
      <c r="R27" s="59">
        <v>74</v>
      </c>
      <c r="S27" s="159" t="s">
        <v>635</v>
      </c>
      <c r="T27" s="2154" t="s">
        <v>121</v>
      </c>
      <c r="U27" s="2162">
        <v>4050</v>
      </c>
      <c r="V27" s="719"/>
      <c r="W27" s="508">
        <v>1500</v>
      </c>
      <c r="X27" s="720"/>
      <c r="Y27" s="701"/>
      <c r="Z27" s="1369"/>
    </row>
    <row r="28" spans="1:26" s="25" customFormat="1" ht="17.100000000000001" customHeight="1" thickBot="1">
      <c r="A28" s="1914"/>
      <c r="B28" s="150">
        <v>55</v>
      </c>
      <c r="C28" s="160" t="s">
        <v>140</v>
      </c>
      <c r="D28" s="42" t="s">
        <v>121</v>
      </c>
      <c r="E28" s="2145">
        <v>2750</v>
      </c>
      <c r="F28" s="548"/>
      <c r="G28" s="275">
        <v>2300</v>
      </c>
      <c r="H28" s="703"/>
      <c r="I28" s="5"/>
      <c r="J28" s="264">
        <v>65</v>
      </c>
      <c r="K28" s="559" t="s">
        <v>727</v>
      </c>
      <c r="L28" s="42"/>
      <c r="M28" s="2145"/>
      <c r="N28" s="648"/>
      <c r="O28" s="465"/>
      <c r="P28" s="716"/>
      <c r="Q28" s="263"/>
      <c r="R28" s="59">
        <v>75</v>
      </c>
      <c r="S28" s="159" t="s">
        <v>636</v>
      </c>
      <c r="T28" s="2154" t="s">
        <v>121</v>
      </c>
      <c r="U28" s="2162">
        <v>1850</v>
      </c>
      <c r="V28" s="719"/>
      <c r="W28" s="508">
        <v>850</v>
      </c>
      <c r="X28" s="720"/>
      <c r="Y28" s="701"/>
      <c r="Z28" s="1369"/>
    </row>
    <row r="29" spans="1:26" s="25" customFormat="1" ht="17.100000000000001" customHeight="1" thickTop="1">
      <c r="A29" s="1914"/>
      <c r="B29" s="150">
        <v>56</v>
      </c>
      <c r="C29" s="160" t="s">
        <v>434</v>
      </c>
      <c r="D29" s="42" t="s">
        <v>122</v>
      </c>
      <c r="E29" s="2145">
        <v>3600</v>
      </c>
      <c r="F29" s="648"/>
      <c r="G29" s="310"/>
      <c r="H29" s="716"/>
      <c r="I29" s="5"/>
      <c r="J29" s="264">
        <v>66</v>
      </c>
      <c r="K29" s="258" t="s">
        <v>301</v>
      </c>
      <c r="L29" s="42" t="s">
        <v>121</v>
      </c>
      <c r="M29" s="2145">
        <v>5400</v>
      </c>
      <c r="N29" s="648"/>
      <c r="O29" s="465"/>
      <c r="P29" s="716"/>
      <c r="Q29" s="263"/>
      <c r="R29" s="8">
        <v>76</v>
      </c>
      <c r="S29" s="159" t="s">
        <v>637</v>
      </c>
      <c r="T29" s="2154" t="s">
        <v>121</v>
      </c>
      <c r="U29" s="2162">
        <v>3850</v>
      </c>
      <c r="V29" s="719"/>
      <c r="W29" s="508">
        <v>3300</v>
      </c>
      <c r="X29" s="720"/>
      <c r="Y29" s="701"/>
      <c r="Z29" s="1369"/>
    </row>
    <row r="30" spans="1:26" s="25" customFormat="1" ht="17.100000000000001" customHeight="1" thickBot="1">
      <c r="A30" s="1914"/>
      <c r="B30" s="150">
        <v>57</v>
      </c>
      <c r="C30" s="160" t="s">
        <v>435</v>
      </c>
      <c r="D30" s="42" t="s">
        <v>121</v>
      </c>
      <c r="E30" s="2145">
        <v>3450</v>
      </c>
      <c r="F30" s="648"/>
      <c r="G30" s="310"/>
      <c r="H30" s="716"/>
      <c r="I30" s="5"/>
      <c r="J30" s="264">
        <v>67</v>
      </c>
      <c r="K30" s="160" t="s">
        <v>439</v>
      </c>
      <c r="L30" s="42" t="s">
        <v>122</v>
      </c>
      <c r="M30" s="2145">
        <v>700</v>
      </c>
      <c r="N30" s="648"/>
      <c r="O30" s="465"/>
      <c r="P30" s="716"/>
      <c r="Q30" s="263"/>
      <c r="R30" s="8">
        <v>77</v>
      </c>
      <c r="S30" s="159" t="s">
        <v>638</v>
      </c>
      <c r="T30" s="2154" t="s">
        <v>121</v>
      </c>
      <c r="U30" s="2162">
        <v>2750</v>
      </c>
      <c r="V30" s="719"/>
      <c r="W30" s="508">
        <v>2100</v>
      </c>
      <c r="X30" s="720"/>
      <c r="Y30" s="701"/>
      <c r="Z30" s="1369"/>
    </row>
    <row r="31" spans="1:26" s="25" customFormat="1" ht="17.100000000000001" customHeight="1" thickTop="1" thickBot="1">
      <c r="A31" s="1914"/>
      <c r="B31" s="150">
        <v>58</v>
      </c>
      <c r="C31" s="160" t="s">
        <v>141</v>
      </c>
      <c r="D31" s="42" t="s">
        <v>121</v>
      </c>
      <c r="E31" s="2145">
        <v>3100</v>
      </c>
      <c r="F31" s="648"/>
      <c r="G31" s="514">
        <v>2000</v>
      </c>
      <c r="H31" s="721"/>
      <c r="I31" s="5"/>
      <c r="J31" s="264">
        <v>68</v>
      </c>
      <c r="K31" s="160" t="s">
        <v>128</v>
      </c>
      <c r="L31" s="42" t="s">
        <v>121</v>
      </c>
      <c r="M31" s="2145">
        <v>1900</v>
      </c>
      <c r="N31" s="548"/>
      <c r="O31" s="497">
        <v>1200</v>
      </c>
      <c r="P31" s="722"/>
      <c r="Q31" s="5"/>
      <c r="R31" s="8">
        <v>78</v>
      </c>
      <c r="S31" s="159" t="s">
        <v>639</v>
      </c>
      <c r="T31" s="2154" t="s">
        <v>121</v>
      </c>
      <c r="U31" s="2162">
        <v>2450</v>
      </c>
      <c r="V31" s="719"/>
      <c r="W31" s="508">
        <v>1050</v>
      </c>
      <c r="X31" s="720"/>
      <c r="Y31" s="701"/>
      <c r="Z31" s="1369"/>
    </row>
    <row r="32" spans="1:26" s="25" customFormat="1" ht="17.100000000000001" customHeight="1" thickTop="1" thickBot="1">
      <c r="A32" s="1915"/>
      <c r="B32" s="150">
        <v>59</v>
      </c>
      <c r="C32" s="258" t="s">
        <v>633</v>
      </c>
      <c r="D32" s="42" t="s">
        <v>121</v>
      </c>
      <c r="E32" s="2145">
        <v>3500</v>
      </c>
      <c r="F32" s="658"/>
      <c r="G32" s="513">
        <v>2000</v>
      </c>
      <c r="H32" s="723"/>
      <c r="I32" s="154"/>
      <c r="J32" s="264">
        <v>69</v>
      </c>
      <c r="K32" s="195" t="s">
        <v>438</v>
      </c>
      <c r="L32" s="613" t="s">
        <v>121</v>
      </c>
      <c r="M32" s="2153">
        <v>4450</v>
      </c>
      <c r="N32" s="658"/>
      <c r="O32" s="466"/>
      <c r="P32" s="724"/>
      <c r="Q32" s="266"/>
      <c r="R32" s="8">
        <v>79</v>
      </c>
      <c r="S32" s="505" t="s">
        <v>640</v>
      </c>
      <c r="T32" s="2154" t="s">
        <v>121</v>
      </c>
      <c r="U32" s="2163">
        <v>7600</v>
      </c>
      <c r="V32" s="719"/>
      <c r="W32" s="509">
        <v>5100</v>
      </c>
      <c r="X32" s="725"/>
      <c r="Y32" s="701"/>
      <c r="Z32" s="1369"/>
    </row>
    <row r="33" spans="1:26" s="25" customFormat="1" ht="15" customHeight="1" thickTop="1">
      <c r="A33" s="34" t="s">
        <v>228</v>
      </c>
      <c r="B33" s="40"/>
      <c r="C33" s="122"/>
      <c r="D33" s="123"/>
      <c r="E33" s="124"/>
      <c r="F33" s="726"/>
      <c r="G33" s="10"/>
      <c r="H33" s="125"/>
      <c r="I33" s="5"/>
      <c r="J33" s="58"/>
      <c r="K33" s="69"/>
      <c r="L33" s="123"/>
      <c r="M33" s="124"/>
      <c r="N33" s="726"/>
      <c r="O33" s="10"/>
      <c r="P33" s="126"/>
      <c r="Q33" s="16"/>
      <c r="R33" s="1909" t="s">
        <v>127</v>
      </c>
      <c r="S33" s="1877"/>
      <c r="T33" s="1911">
        <f>SUM(E23:E32,M23:M32,U23:U32)</f>
        <v>93150</v>
      </c>
      <c r="U33" s="1912"/>
      <c r="V33" s="710">
        <f>SUM(F23:F32,N23:N32,V23:V32)</f>
        <v>0</v>
      </c>
      <c r="W33" s="1235">
        <f>SUM(G24:G28,G31:G32,O31,W24:W32)</f>
        <v>40100</v>
      </c>
      <c r="X33" s="727">
        <f>SUM(H24:H28,H31:H32,P31,X24:X32)</f>
        <v>0</v>
      </c>
      <c r="Y33" s="701"/>
      <c r="Z33" s="598"/>
    </row>
    <row r="34" spans="1:26" s="25" customFormat="1" ht="15" customHeight="1">
      <c r="A34" s="34" t="s">
        <v>642</v>
      </c>
      <c r="B34" s="40"/>
      <c r="C34" s="122"/>
      <c r="D34" s="123"/>
      <c r="E34" s="124"/>
      <c r="F34" s="726"/>
      <c r="G34" s="10"/>
      <c r="H34" s="125"/>
      <c r="I34" s="5"/>
      <c r="J34" s="58"/>
      <c r="K34" s="69"/>
      <c r="L34" s="123"/>
      <c r="M34" s="124"/>
      <c r="N34" s="726"/>
      <c r="O34" s="10"/>
      <c r="P34" s="126"/>
      <c r="Q34" s="16"/>
      <c r="R34" s="1910" t="s">
        <v>130</v>
      </c>
      <c r="S34" s="1877"/>
      <c r="T34" s="1911">
        <f>SUM(T21,T33)</f>
        <v>226500</v>
      </c>
      <c r="U34" s="1912"/>
      <c r="V34" s="710">
        <f>SUM(V21,V33)</f>
        <v>0</v>
      </c>
      <c r="W34" s="277">
        <f>SUM(W21,W33)</f>
        <v>162300</v>
      </c>
      <c r="X34" s="710">
        <f>SUM(X21,X33)</f>
        <v>0</v>
      </c>
      <c r="Y34" s="701"/>
      <c r="Z34" s="598"/>
    </row>
    <row r="35" spans="1:26" s="25" customFormat="1" ht="12" customHeight="1">
      <c r="A35" s="34" t="s">
        <v>643</v>
      </c>
      <c r="B35" s="28"/>
      <c r="C35" s="28"/>
      <c r="G35" s="56" t="s">
        <v>644</v>
      </c>
      <c r="L35" s="29"/>
      <c r="N35" s="30"/>
      <c r="O35" s="30"/>
      <c r="P35" s="30"/>
      <c r="Q35" s="30"/>
      <c r="R35" s="127"/>
      <c r="S35" s="127"/>
      <c r="T35" s="128"/>
      <c r="U35" s="1257" t="s">
        <v>484</v>
      </c>
      <c r="V35" s="1257"/>
      <c r="W35" s="1257"/>
      <c r="X35" s="1257"/>
      <c r="Y35" s="694"/>
      <c r="Z35" s="286"/>
    </row>
    <row r="36" spans="1:26" s="25" customFormat="1" ht="12" customHeight="1">
      <c r="A36" s="228" t="s">
        <v>645</v>
      </c>
      <c r="Q36" s="30"/>
      <c r="R36" s="29"/>
      <c r="U36" s="1257"/>
      <c r="V36" s="1257"/>
      <c r="W36" s="1257"/>
      <c r="X36" s="1257"/>
      <c r="Y36" s="694"/>
      <c r="Z36" s="286"/>
    </row>
    <row r="37" spans="1:26" s="25" customFormat="1" ht="12" customHeight="1">
      <c r="A37" s="228" t="s">
        <v>619</v>
      </c>
      <c r="Q37" s="30"/>
      <c r="R37" s="29"/>
      <c r="U37" s="594"/>
      <c r="V37" s="594"/>
      <c r="W37" s="594"/>
      <c r="X37" s="594"/>
      <c r="Y37" s="694"/>
      <c r="Z37" s="286"/>
    </row>
    <row r="38" spans="1:26" s="25" customFormat="1" ht="12" customHeight="1">
      <c r="A38" s="228" t="s">
        <v>641</v>
      </c>
      <c r="B38" s="54"/>
      <c r="C38" s="54"/>
      <c r="D38" s="54"/>
      <c r="E38" s="54"/>
      <c r="F38" s="54"/>
      <c r="G38" s="54"/>
      <c r="H38" s="54"/>
      <c r="I38" s="54"/>
      <c r="J38" s="54"/>
      <c r="K38" s="54"/>
      <c r="L38" s="54"/>
      <c r="M38" s="54"/>
      <c r="N38" s="54"/>
      <c r="O38" s="54"/>
      <c r="P38" s="54"/>
      <c r="Q38" s="31"/>
      <c r="R38" s="29"/>
      <c r="U38" s="1908" t="s">
        <v>485</v>
      </c>
      <c r="V38" s="1908"/>
      <c r="W38" s="1908"/>
      <c r="X38" s="1908"/>
      <c r="Y38" s="694"/>
      <c r="Z38" s="286"/>
    </row>
    <row r="39" spans="1:26" ht="12" customHeight="1">
      <c r="A39" s="228"/>
      <c r="R39" s="29"/>
      <c r="U39" s="495"/>
      <c r="V39" s="495"/>
      <c r="W39" s="495"/>
      <c r="X39" s="495"/>
      <c r="Y39" s="694"/>
    </row>
    <row r="40" spans="1:26" s="52" customFormat="1" ht="12" customHeight="1">
      <c r="A40" s="228"/>
      <c r="B40" s="54"/>
      <c r="C40" s="54"/>
      <c r="D40" s="54"/>
      <c r="E40" s="54"/>
      <c r="F40" s="54"/>
      <c r="G40" s="54"/>
      <c r="H40" s="54"/>
      <c r="I40" s="54"/>
      <c r="J40" s="54"/>
      <c r="K40" s="54"/>
      <c r="L40" s="54"/>
      <c r="M40" s="54"/>
      <c r="N40" s="54"/>
      <c r="O40" s="54"/>
      <c r="P40" s="54"/>
      <c r="Q40" s="54"/>
      <c r="R40" s="54"/>
      <c r="S40" s="54"/>
      <c r="T40" s="54"/>
      <c r="U40" s="1908"/>
      <c r="V40" s="1908"/>
      <c r="W40" s="1908"/>
      <c r="X40" s="1908"/>
      <c r="Y40" s="498"/>
    </row>
  </sheetData>
  <mergeCells count="50">
    <mergeCell ref="A1:Z1"/>
    <mergeCell ref="P2:R2"/>
    <mergeCell ref="S2:T2"/>
    <mergeCell ref="S3:T3"/>
    <mergeCell ref="P3:R3"/>
    <mergeCell ref="A2:B2"/>
    <mergeCell ref="D2:F2"/>
    <mergeCell ref="G2:K2"/>
    <mergeCell ref="W3:X3"/>
    <mergeCell ref="W5:X6"/>
    <mergeCell ref="L2:M2"/>
    <mergeCell ref="U2:V2"/>
    <mergeCell ref="W2:X2"/>
    <mergeCell ref="L3:N4"/>
    <mergeCell ref="O3:O4"/>
    <mergeCell ref="U3:V3"/>
    <mergeCell ref="U4:V4"/>
    <mergeCell ref="W4:X4"/>
    <mergeCell ref="S4:T4"/>
    <mergeCell ref="U5:V6"/>
    <mergeCell ref="A5:B5"/>
    <mergeCell ref="D5:K5"/>
    <mergeCell ref="L5:M5"/>
    <mergeCell ref="N5:P5"/>
    <mergeCell ref="A4:B4"/>
    <mergeCell ref="C3:F4"/>
    <mergeCell ref="P4:R4"/>
    <mergeCell ref="G3:K4"/>
    <mergeCell ref="A3:B3"/>
    <mergeCell ref="D6:F6"/>
    <mergeCell ref="Q5:T5"/>
    <mergeCell ref="H6:K6"/>
    <mergeCell ref="L6:M6"/>
    <mergeCell ref="N6:P6"/>
    <mergeCell ref="Q6:T6"/>
    <mergeCell ref="A23:A32"/>
    <mergeCell ref="R33:S33"/>
    <mergeCell ref="T33:U33"/>
    <mergeCell ref="A7:A21"/>
    <mergeCell ref="D7:E7"/>
    <mergeCell ref="L7:M7"/>
    <mergeCell ref="T7:U7"/>
    <mergeCell ref="U40:X40"/>
    <mergeCell ref="Z7:Z32"/>
    <mergeCell ref="R21:S21"/>
    <mergeCell ref="T21:U21"/>
    <mergeCell ref="U35:X36"/>
    <mergeCell ref="U38:X38"/>
    <mergeCell ref="R34:S34"/>
    <mergeCell ref="T34:U34"/>
  </mergeCells>
  <phoneticPr fontId="3"/>
  <conditionalFormatting sqref="X8:X15 H8:H21 F8:F21 P8:P12 N8:N12 N14:N18 P14:P18 P20:P21 N20:N21 V8:V17">
    <cfRule type="expression" dxfId="8" priority="10" stopIfTrue="1">
      <formula>E8&lt;F8</formula>
    </cfRule>
  </conditionalFormatting>
  <conditionalFormatting sqref="V21 X21">
    <cfRule type="cellIs" dxfId="7" priority="9" stopIfTrue="1" operator="equal">
      <formula>"E7&lt;F7"</formula>
    </cfRule>
  </conditionalFormatting>
  <conditionalFormatting sqref="F23:F32 H24:H28 N23:N32 X24:X31 V23:V32">
    <cfRule type="expression" dxfId="6" priority="8" stopIfTrue="1">
      <formula>E23&lt;F23</formula>
    </cfRule>
  </conditionalFormatting>
  <conditionalFormatting sqref="H23 H29:H30 X23 X32 P23:P32">
    <cfRule type="cellIs" dxfId="5" priority="7" stopIfTrue="1" operator="equal">
      <formula>"E7&lt;F7"</formula>
    </cfRule>
  </conditionalFormatting>
  <conditionalFormatting sqref="P13 N13">
    <cfRule type="expression" dxfId="4" priority="6" stopIfTrue="1">
      <formula>M13&lt;N13</formula>
    </cfRule>
  </conditionalFormatting>
  <conditionalFormatting sqref="P19 N19">
    <cfRule type="expression" dxfId="3" priority="5" stopIfTrue="1">
      <formula>M19&lt;N19</formula>
    </cfRule>
  </conditionalFormatting>
  <conditionalFormatting sqref="H32">
    <cfRule type="cellIs" dxfId="2" priority="4" stopIfTrue="1" operator="equal">
      <formula>"E7&lt;F7"</formula>
    </cfRule>
  </conditionalFormatting>
  <conditionalFormatting sqref="V33:V34 X33:X34">
    <cfRule type="cellIs" dxfId="1" priority="2" stopIfTrue="1" operator="equal">
      <formula>"E7&lt;F7"</formula>
    </cfRule>
  </conditionalFormatting>
  <conditionalFormatting sqref="H31">
    <cfRule type="cellIs" dxfId="0" priority="1" stopIfTrue="1" operator="equal">
      <formula>"E7&lt;F7"</formula>
    </cfRule>
  </conditionalFormatting>
  <dataValidations count="1">
    <dataValidation imeMode="off" allowBlank="1" showInputMessage="1" showErrorMessage="1" sqref="D2:F2 H6:K6 S4:T4 O3:O4 S3:X3 D6:F6 G24:H28 S2:T2 N2 M8:P21 T21:X21 T33:X34 E23:F32 U8:U17 U5:X6 E8:H21 M23:N32 W24:X32 V8:X15 V16:V17 U23:V32" xr:uid="{00000000-0002-0000-0D00-000000000000}"/>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33B-038D-4C34-B44F-E03B86AE4780}">
  <sheetPr>
    <tabColor rgb="FF00B0F0"/>
    <pageSetUpPr fitToPage="1"/>
  </sheetPr>
  <dimension ref="A1:R22"/>
  <sheetViews>
    <sheetView showZeros="0" workbookViewId="0">
      <selection activeCell="V15" sqref="V15"/>
    </sheetView>
  </sheetViews>
  <sheetFormatPr defaultRowHeight="13.5"/>
  <cols>
    <col min="1" max="1" width="6.125" style="665" customWidth="1"/>
    <col min="2" max="2" width="7.625" style="665" customWidth="1"/>
    <col min="3" max="3" width="6.625" style="665" customWidth="1"/>
    <col min="4" max="4" width="7.625" style="665" customWidth="1"/>
    <col min="5" max="5" width="4.75" style="665" customWidth="1"/>
    <col min="6" max="6" width="2.25" style="665" customWidth="1"/>
    <col min="7" max="14" width="7.625" style="665" customWidth="1"/>
    <col min="15" max="18" width="9.5" style="665" customWidth="1"/>
    <col min="19" max="256" width="9" style="665"/>
    <col min="257" max="257" width="6.125" style="665" customWidth="1"/>
    <col min="258" max="258" width="7.625" style="665" customWidth="1"/>
    <col min="259" max="259" width="6.625" style="665" customWidth="1"/>
    <col min="260" max="260" width="7.625" style="665" customWidth="1"/>
    <col min="261" max="261" width="4.75" style="665" customWidth="1"/>
    <col min="262" max="262" width="2.25" style="665" customWidth="1"/>
    <col min="263" max="270" width="7.625" style="665" customWidth="1"/>
    <col min="271" max="274" width="9.5" style="665" customWidth="1"/>
    <col min="275" max="512" width="9" style="665"/>
    <col min="513" max="513" width="6.125" style="665" customWidth="1"/>
    <col min="514" max="514" width="7.625" style="665" customWidth="1"/>
    <col min="515" max="515" width="6.625" style="665" customWidth="1"/>
    <col min="516" max="516" width="7.625" style="665" customWidth="1"/>
    <col min="517" max="517" width="4.75" style="665" customWidth="1"/>
    <col min="518" max="518" width="2.25" style="665" customWidth="1"/>
    <col min="519" max="526" width="7.625" style="665" customWidth="1"/>
    <col min="527" max="530" width="9.5" style="665" customWidth="1"/>
    <col min="531" max="768" width="9" style="665"/>
    <col min="769" max="769" width="6.125" style="665" customWidth="1"/>
    <col min="770" max="770" width="7.625" style="665" customWidth="1"/>
    <col min="771" max="771" width="6.625" style="665" customWidth="1"/>
    <col min="772" max="772" width="7.625" style="665" customWidth="1"/>
    <col min="773" max="773" width="4.75" style="665" customWidth="1"/>
    <col min="774" max="774" width="2.25" style="665" customWidth="1"/>
    <col min="775" max="782" width="7.625" style="665" customWidth="1"/>
    <col min="783" max="786" width="9.5" style="665" customWidth="1"/>
    <col min="787" max="1024" width="9" style="665"/>
    <col min="1025" max="1025" width="6.125" style="665" customWidth="1"/>
    <col min="1026" max="1026" width="7.625" style="665" customWidth="1"/>
    <col min="1027" max="1027" width="6.625" style="665" customWidth="1"/>
    <col min="1028" max="1028" width="7.625" style="665" customWidth="1"/>
    <col min="1029" max="1029" width="4.75" style="665" customWidth="1"/>
    <col min="1030" max="1030" width="2.25" style="665" customWidth="1"/>
    <col min="1031" max="1038" width="7.625" style="665" customWidth="1"/>
    <col min="1039" max="1042" width="9.5" style="665" customWidth="1"/>
    <col min="1043" max="1280" width="9" style="665"/>
    <col min="1281" max="1281" width="6.125" style="665" customWidth="1"/>
    <col min="1282" max="1282" width="7.625" style="665" customWidth="1"/>
    <col min="1283" max="1283" width="6.625" style="665" customWidth="1"/>
    <col min="1284" max="1284" width="7.625" style="665" customWidth="1"/>
    <col min="1285" max="1285" width="4.75" style="665" customWidth="1"/>
    <col min="1286" max="1286" width="2.25" style="665" customWidth="1"/>
    <col min="1287" max="1294" width="7.625" style="665" customWidth="1"/>
    <col min="1295" max="1298" width="9.5" style="665" customWidth="1"/>
    <col min="1299" max="1536" width="9" style="665"/>
    <col min="1537" max="1537" width="6.125" style="665" customWidth="1"/>
    <col min="1538" max="1538" width="7.625" style="665" customWidth="1"/>
    <col min="1539" max="1539" width="6.625" style="665" customWidth="1"/>
    <col min="1540" max="1540" width="7.625" style="665" customWidth="1"/>
    <col min="1541" max="1541" width="4.75" style="665" customWidth="1"/>
    <col min="1542" max="1542" width="2.25" style="665" customWidth="1"/>
    <col min="1543" max="1550" width="7.625" style="665" customWidth="1"/>
    <col min="1551" max="1554" width="9.5" style="665" customWidth="1"/>
    <col min="1555" max="1792" width="9" style="665"/>
    <col min="1793" max="1793" width="6.125" style="665" customWidth="1"/>
    <col min="1794" max="1794" width="7.625" style="665" customWidth="1"/>
    <col min="1795" max="1795" width="6.625" style="665" customWidth="1"/>
    <col min="1796" max="1796" width="7.625" style="665" customWidth="1"/>
    <col min="1797" max="1797" width="4.75" style="665" customWidth="1"/>
    <col min="1798" max="1798" width="2.25" style="665" customWidth="1"/>
    <col min="1799" max="1806" width="7.625" style="665" customWidth="1"/>
    <col min="1807" max="1810" width="9.5" style="665" customWidth="1"/>
    <col min="1811" max="2048" width="9" style="665"/>
    <col min="2049" max="2049" width="6.125" style="665" customWidth="1"/>
    <col min="2050" max="2050" width="7.625" style="665" customWidth="1"/>
    <col min="2051" max="2051" width="6.625" style="665" customWidth="1"/>
    <col min="2052" max="2052" width="7.625" style="665" customWidth="1"/>
    <col min="2053" max="2053" width="4.75" style="665" customWidth="1"/>
    <col min="2054" max="2054" width="2.25" style="665" customWidth="1"/>
    <col min="2055" max="2062" width="7.625" style="665" customWidth="1"/>
    <col min="2063" max="2066" width="9.5" style="665" customWidth="1"/>
    <col min="2067" max="2304" width="9" style="665"/>
    <col min="2305" max="2305" width="6.125" style="665" customWidth="1"/>
    <col min="2306" max="2306" width="7.625" style="665" customWidth="1"/>
    <col min="2307" max="2307" width="6.625" style="665" customWidth="1"/>
    <col min="2308" max="2308" width="7.625" style="665" customWidth="1"/>
    <col min="2309" max="2309" width="4.75" style="665" customWidth="1"/>
    <col min="2310" max="2310" width="2.25" style="665" customWidth="1"/>
    <col min="2311" max="2318" width="7.625" style="665" customWidth="1"/>
    <col min="2319" max="2322" width="9.5" style="665" customWidth="1"/>
    <col min="2323" max="2560" width="9" style="665"/>
    <col min="2561" max="2561" width="6.125" style="665" customWidth="1"/>
    <col min="2562" max="2562" width="7.625" style="665" customWidth="1"/>
    <col min="2563" max="2563" width="6.625" style="665" customWidth="1"/>
    <col min="2564" max="2564" width="7.625" style="665" customWidth="1"/>
    <col min="2565" max="2565" width="4.75" style="665" customWidth="1"/>
    <col min="2566" max="2566" width="2.25" style="665" customWidth="1"/>
    <col min="2567" max="2574" width="7.625" style="665" customWidth="1"/>
    <col min="2575" max="2578" width="9.5" style="665" customWidth="1"/>
    <col min="2579" max="2816" width="9" style="665"/>
    <col min="2817" max="2817" width="6.125" style="665" customWidth="1"/>
    <col min="2818" max="2818" width="7.625" style="665" customWidth="1"/>
    <col min="2819" max="2819" width="6.625" style="665" customWidth="1"/>
    <col min="2820" max="2820" width="7.625" style="665" customWidth="1"/>
    <col min="2821" max="2821" width="4.75" style="665" customWidth="1"/>
    <col min="2822" max="2822" width="2.25" style="665" customWidth="1"/>
    <col min="2823" max="2830" width="7.625" style="665" customWidth="1"/>
    <col min="2831" max="2834" width="9.5" style="665" customWidth="1"/>
    <col min="2835" max="3072" width="9" style="665"/>
    <col min="3073" max="3073" width="6.125" style="665" customWidth="1"/>
    <col min="3074" max="3074" width="7.625" style="665" customWidth="1"/>
    <col min="3075" max="3075" width="6.625" style="665" customWidth="1"/>
    <col min="3076" max="3076" width="7.625" style="665" customWidth="1"/>
    <col min="3077" max="3077" width="4.75" style="665" customWidth="1"/>
    <col min="3078" max="3078" width="2.25" style="665" customWidth="1"/>
    <col min="3079" max="3086" width="7.625" style="665" customWidth="1"/>
    <col min="3087" max="3090" width="9.5" style="665" customWidth="1"/>
    <col min="3091" max="3328" width="9" style="665"/>
    <col min="3329" max="3329" width="6.125" style="665" customWidth="1"/>
    <col min="3330" max="3330" width="7.625" style="665" customWidth="1"/>
    <col min="3331" max="3331" width="6.625" style="665" customWidth="1"/>
    <col min="3332" max="3332" width="7.625" style="665" customWidth="1"/>
    <col min="3333" max="3333" width="4.75" style="665" customWidth="1"/>
    <col min="3334" max="3334" width="2.25" style="665" customWidth="1"/>
    <col min="3335" max="3342" width="7.625" style="665" customWidth="1"/>
    <col min="3343" max="3346" width="9.5" style="665" customWidth="1"/>
    <col min="3347" max="3584" width="9" style="665"/>
    <col min="3585" max="3585" width="6.125" style="665" customWidth="1"/>
    <col min="3586" max="3586" width="7.625" style="665" customWidth="1"/>
    <col min="3587" max="3587" width="6.625" style="665" customWidth="1"/>
    <col min="3588" max="3588" width="7.625" style="665" customWidth="1"/>
    <col min="3589" max="3589" width="4.75" style="665" customWidth="1"/>
    <col min="3590" max="3590" width="2.25" style="665" customWidth="1"/>
    <col min="3591" max="3598" width="7.625" style="665" customWidth="1"/>
    <col min="3599" max="3602" width="9.5" style="665" customWidth="1"/>
    <col min="3603" max="3840" width="9" style="665"/>
    <col min="3841" max="3841" width="6.125" style="665" customWidth="1"/>
    <col min="3842" max="3842" width="7.625" style="665" customWidth="1"/>
    <col min="3843" max="3843" width="6.625" style="665" customWidth="1"/>
    <col min="3844" max="3844" width="7.625" style="665" customWidth="1"/>
    <col min="3845" max="3845" width="4.75" style="665" customWidth="1"/>
    <col min="3846" max="3846" width="2.25" style="665" customWidth="1"/>
    <col min="3847" max="3854" width="7.625" style="665" customWidth="1"/>
    <col min="3855" max="3858" width="9.5" style="665" customWidth="1"/>
    <col min="3859" max="4096" width="9" style="665"/>
    <col min="4097" max="4097" width="6.125" style="665" customWidth="1"/>
    <col min="4098" max="4098" width="7.625" style="665" customWidth="1"/>
    <col min="4099" max="4099" width="6.625" style="665" customWidth="1"/>
    <col min="4100" max="4100" width="7.625" style="665" customWidth="1"/>
    <col min="4101" max="4101" width="4.75" style="665" customWidth="1"/>
    <col min="4102" max="4102" width="2.25" style="665" customWidth="1"/>
    <col min="4103" max="4110" width="7.625" style="665" customWidth="1"/>
    <col min="4111" max="4114" width="9.5" style="665" customWidth="1"/>
    <col min="4115" max="4352" width="9" style="665"/>
    <col min="4353" max="4353" width="6.125" style="665" customWidth="1"/>
    <col min="4354" max="4354" width="7.625" style="665" customWidth="1"/>
    <col min="4355" max="4355" width="6.625" style="665" customWidth="1"/>
    <col min="4356" max="4356" width="7.625" style="665" customWidth="1"/>
    <col min="4357" max="4357" width="4.75" style="665" customWidth="1"/>
    <col min="4358" max="4358" width="2.25" style="665" customWidth="1"/>
    <col min="4359" max="4366" width="7.625" style="665" customWidth="1"/>
    <col min="4367" max="4370" width="9.5" style="665" customWidth="1"/>
    <col min="4371" max="4608" width="9" style="665"/>
    <col min="4609" max="4609" width="6.125" style="665" customWidth="1"/>
    <col min="4610" max="4610" width="7.625" style="665" customWidth="1"/>
    <col min="4611" max="4611" width="6.625" style="665" customWidth="1"/>
    <col min="4612" max="4612" width="7.625" style="665" customWidth="1"/>
    <col min="4613" max="4613" width="4.75" style="665" customWidth="1"/>
    <col min="4614" max="4614" width="2.25" style="665" customWidth="1"/>
    <col min="4615" max="4622" width="7.625" style="665" customWidth="1"/>
    <col min="4623" max="4626" width="9.5" style="665" customWidth="1"/>
    <col min="4627" max="4864" width="9" style="665"/>
    <col min="4865" max="4865" width="6.125" style="665" customWidth="1"/>
    <col min="4866" max="4866" width="7.625" style="665" customWidth="1"/>
    <col min="4867" max="4867" width="6.625" style="665" customWidth="1"/>
    <col min="4868" max="4868" width="7.625" style="665" customWidth="1"/>
    <col min="4869" max="4869" width="4.75" style="665" customWidth="1"/>
    <col min="4870" max="4870" width="2.25" style="665" customWidth="1"/>
    <col min="4871" max="4878" width="7.625" style="665" customWidth="1"/>
    <col min="4879" max="4882" width="9.5" style="665" customWidth="1"/>
    <col min="4883" max="5120" width="9" style="665"/>
    <col min="5121" max="5121" width="6.125" style="665" customWidth="1"/>
    <col min="5122" max="5122" width="7.625" style="665" customWidth="1"/>
    <col min="5123" max="5123" width="6.625" style="665" customWidth="1"/>
    <col min="5124" max="5124" width="7.625" style="665" customWidth="1"/>
    <col min="5125" max="5125" width="4.75" style="665" customWidth="1"/>
    <col min="5126" max="5126" width="2.25" style="665" customWidth="1"/>
    <col min="5127" max="5134" width="7.625" style="665" customWidth="1"/>
    <col min="5135" max="5138" width="9.5" style="665" customWidth="1"/>
    <col min="5139" max="5376" width="9" style="665"/>
    <col min="5377" max="5377" width="6.125" style="665" customWidth="1"/>
    <col min="5378" max="5378" width="7.625" style="665" customWidth="1"/>
    <col min="5379" max="5379" width="6.625" style="665" customWidth="1"/>
    <col min="5380" max="5380" width="7.625" style="665" customWidth="1"/>
    <col min="5381" max="5381" width="4.75" style="665" customWidth="1"/>
    <col min="5382" max="5382" width="2.25" style="665" customWidth="1"/>
    <col min="5383" max="5390" width="7.625" style="665" customWidth="1"/>
    <col min="5391" max="5394" width="9.5" style="665" customWidth="1"/>
    <col min="5395" max="5632" width="9" style="665"/>
    <col min="5633" max="5633" width="6.125" style="665" customWidth="1"/>
    <col min="5634" max="5634" width="7.625" style="665" customWidth="1"/>
    <col min="5635" max="5635" width="6.625" style="665" customWidth="1"/>
    <col min="5636" max="5636" width="7.625" style="665" customWidth="1"/>
    <col min="5637" max="5637" width="4.75" style="665" customWidth="1"/>
    <col min="5638" max="5638" width="2.25" style="665" customWidth="1"/>
    <col min="5639" max="5646" width="7.625" style="665" customWidth="1"/>
    <col min="5647" max="5650" width="9.5" style="665" customWidth="1"/>
    <col min="5651" max="5888" width="9" style="665"/>
    <col min="5889" max="5889" width="6.125" style="665" customWidth="1"/>
    <col min="5890" max="5890" width="7.625" style="665" customWidth="1"/>
    <col min="5891" max="5891" width="6.625" style="665" customWidth="1"/>
    <col min="5892" max="5892" width="7.625" style="665" customWidth="1"/>
    <col min="5893" max="5893" width="4.75" style="665" customWidth="1"/>
    <col min="5894" max="5894" width="2.25" style="665" customWidth="1"/>
    <col min="5895" max="5902" width="7.625" style="665" customWidth="1"/>
    <col min="5903" max="5906" width="9.5" style="665" customWidth="1"/>
    <col min="5907" max="6144" width="9" style="665"/>
    <col min="6145" max="6145" width="6.125" style="665" customWidth="1"/>
    <col min="6146" max="6146" width="7.625" style="665" customWidth="1"/>
    <col min="6147" max="6147" width="6.625" style="665" customWidth="1"/>
    <col min="6148" max="6148" width="7.625" style="665" customWidth="1"/>
    <col min="6149" max="6149" width="4.75" style="665" customWidth="1"/>
    <col min="6150" max="6150" width="2.25" style="665" customWidth="1"/>
    <col min="6151" max="6158" width="7.625" style="665" customWidth="1"/>
    <col min="6159" max="6162" width="9.5" style="665" customWidth="1"/>
    <col min="6163" max="6400" width="9" style="665"/>
    <col min="6401" max="6401" width="6.125" style="665" customWidth="1"/>
    <col min="6402" max="6402" width="7.625" style="665" customWidth="1"/>
    <col min="6403" max="6403" width="6.625" style="665" customWidth="1"/>
    <col min="6404" max="6404" width="7.625" style="665" customWidth="1"/>
    <col min="6405" max="6405" width="4.75" style="665" customWidth="1"/>
    <col min="6406" max="6406" width="2.25" style="665" customWidth="1"/>
    <col min="6407" max="6414" width="7.625" style="665" customWidth="1"/>
    <col min="6415" max="6418" width="9.5" style="665" customWidth="1"/>
    <col min="6419" max="6656" width="9" style="665"/>
    <col min="6657" max="6657" width="6.125" style="665" customWidth="1"/>
    <col min="6658" max="6658" width="7.625" style="665" customWidth="1"/>
    <col min="6659" max="6659" width="6.625" style="665" customWidth="1"/>
    <col min="6660" max="6660" width="7.625" style="665" customWidth="1"/>
    <col min="6661" max="6661" width="4.75" style="665" customWidth="1"/>
    <col min="6662" max="6662" width="2.25" style="665" customWidth="1"/>
    <col min="6663" max="6670" width="7.625" style="665" customWidth="1"/>
    <col min="6671" max="6674" width="9.5" style="665" customWidth="1"/>
    <col min="6675" max="6912" width="9" style="665"/>
    <col min="6913" max="6913" width="6.125" style="665" customWidth="1"/>
    <col min="6914" max="6914" width="7.625" style="665" customWidth="1"/>
    <col min="6915" max="6915" width="6.625" style="665" customWidth="1"/>
    <col min="6916" max="6916" width="7.625" style="665" customWidth="1"/>
    <col min="6917" max="6917" width="4.75" style="665" customWidth="1"/>
    <col min="6918" max="6918" width="2.25" style="665" customWidth="1"/>
    <col min="6919" max="6926" width="7.625" style="665" customWidth="1"/>
    <col min="6927" max="6930" width="9.5" style="665" customWidth="1"/>
    <col min="6931" max="7168" width="9" style="665"/>
    <col min="7169" max="7169" width="6.125" style="665" customWidth="1"/>
    <col min="7170" max="7170" width="7.625" style="665" customWidth="1"/>
    <col min="7171" max="7171" width="6.625" style="665" customWidth="1"/>
    <col min="7172" max="7172" width="7.625" style="665" customWidth="1"/>
    <col min="7173" max="7173" width="4.75" style="665" customWidth="1"/>
    <col min="7174" max="7174" width="2.25" style="665" customWidth="1"/>
    <col min="7175" max="7182" width="7.625" style="665" customWidth="1"/>
    <col min="7183" max="7186" width="9.5" style="665" customWidth="1"/>
    <col min="7187" max="7424" width="9" style="665"/>
    <col min="7425" max="7425" width="6.125" style="665" customWidth="1"/>
    <col min="7426" max="7426" width="7.625" style="665" customWidth="1"/>
    <col min="7427" max="7427" width="6.625" style="665" customWidth="1"/>
    <col min="7428" max="7428" width="7.625" style="665" customWidth="1"/>
    <col min="7429" max="7429" width="4.75" style="665" customWidth="1"/>
    <col min="7430" max="7430" width="2.25" style="665" customWidth="1"/>
    <col min="7431" max="7438" width="7.625" style="665" customWidth="1"/>
    <col min="7439" max="7442" width="9.5" style="665" customWidth="1"/>
    <col min="7443" max="7680" width="9" style="665"/>
    <col min="7681" max="7681" width="6.125" style="665" customWidth="1"/>
    <col min="7682" max="7682" width="7.625" style="665" customWidth="1"/>
    <col min="7683" max="7683" width="6.625" style="665" customWidth="1"/>
    <col min="7684" max="7684" width="7.625" style="665" customWidth="1"/>
    <col min="7685" max="7685" width="4.75" style="665" customWidth="1"/>
    <col min="7686" max="7686" width="2.25" style="665" customWidth="1"/>
    <col min="7687" max="7694" width="7.625" style="665" customWidth="1"/>
    <col min="7695" max="7698" width="9.5" style="665" customWidth="1"/>
    <col min="7699" max="7936" width="9" style="665"/>
    <col min="7937" max="7937" width="6.125" style="665" customWidth="1"/>
    <col min="7938" max="7938" width="7.625" style="665" customWidth="1"/>
    <col min="7939" max="7939" width="6.625" style="665" customWidth="1"/>
    <col min="7940" max="7940" width="7.625" style="665" customWidth="1"/>
    <col min="7941" max="7941" width="4.75" style="665" customWidth="1"/>
    <col min="7942" max="7942" width="2.25" style="665" customWidth="1"/>
    <col min="7943" max="7950" width="7.625" style="665" customWidth="1"/>
    <col min="7951" max="7954" width="9.5" style="665" customWidth="1"/>
    <col min="7955" max="8192" width="9" style="665"/>
    <col min="8193" max="8193" width="6.125" style="665" customWidth="1"/>
    <col min="8194" max="8194" width="7.625" style="665" customWidth="1"/>
    <col min="8195" max="8195" width="6.625" style="665" customWidth="1"/>
    <col min="8196" max="8196" width="7.625" style="665" customWidth="1"/>
    <col min="8197" max="8197" width="4.75" style="665" customWidth="1"/>
    <col min="8198" max="8198" width="2.25" style="665" customWidth="1"/>
    <col min="8199" max="8206" width="7.625" style="665" customWidth="1"/>
    <col min="8207" max="8210" width="9.5" style="665" customWidth="1"/>
    <col min="8211" max="8448" width="9" style="665"/>
    <col min="8449" max="8449" width="6.125" style="665" customWidth="1"/>
    <col min="8450" max="8450" width="7.625" style="665" customWidth="1"/>
    <col min="8451" max="8451" width="6.625" style="665" customWidth="1"/>
    <col min="8452" max="8452" width="7.625" style="665" customWidth="1"/>
    <col min="8453" max="8453" width="4.75" style="665" customWidth="1"/>
    <col min="8454" max="8454" width="2.25" style="665" customWidth="1"/>
    <col min="8455" max="8462" width="7.625" style="665" customWidth="1"/>
    <col min="8463" max="8466" width="9.5" style="665" customWidth="1"/>
    <col min="8467" max="8704" width="9" style="665"/>
    <col min="8705" max="8705" width="6.125" style="665" customWidth="1"/>
    <col min="8706" max="8706" width="7.625" style="665" customWidth="1"/>
    <col min="8707" max="8707" width="6.625" style="665" customWidth="1"/>
    <col min="8708" max="8708" width="7.625" style="665" customWidth="1"/>
    <col min="8709" max="8709" width="4.75" style="665" customWidth="1"/>
    <col min="8710" max="8710" width="2.25" style="665" customWidth="1"/>
    <col min="8711" max="8718" width="7.625" style="665" customWidth="1"/>
    <col min="8719" max="8722" width="9.5" style="665" customWidth="1"/>
    <col min="8723" max="8960" width="9" style="665"/>
    <col min="8961" max="8961" width="6.125" style="665" customWidth="1"/>
    <col min="8962" max="8962" width="7.625" style="665" customWidth="1"/>
    <col min="8963" max="8963" width="6.625" style="665" customWidth="1"/>
    <col min="8964" max="8964" width="7.625" style="665" customWidth="1"/>
    <col min="8965" max="8965" width="4.75" style="665" customWidth="1"/>
    <col min="8966" max="8966" width="2.25" style="665" customWidth="1"/>
    <col min="8967" max="8974" width="7.625" style="665" customWidth="1"/>
    <col min="8975" max="8978" width="9.5" style="665" customWidth="1"/>
    <col min="8979" max="9216" width="9" style="665"/>
    <col min="9217" max="9217" width="6.125" style="665" customWidth="1"/>
    <col min="9218" max="9218" width="7.625" style="665" customWidth="1"/>
    <col min="9219" max="9219" width="6.625" style="665" customWidth="1"/>
    <col min="9220" max="9220" width="7.625" style="665" customWidth="1"/>
    <col min="9221" max="9221" width="4.75" style="665" customWidth="1"/>
    <col min="9222" max="9222" width="2.25" style="665" customWidth="1"/>
    <col min="9223" max="9230" width="7.625" style="665" customWidth="1"/>
    <col min="9231" max="9234" width="9.5" style="665" customWidth="1"/>
    <col min="9235" max="9472" width="9" style="665"/>
    <col min="9473" max="9473" width="6.125" style="665" customWidth="1"/>
    <col min="9474" max="9474" width="7.625" style="665" customWidth="1"/>
    <col min="9475" max="9475" width="6.625" style="665" customWidth="1"/>
    <col min="9476" max="9476" width="7.625" style="665" customWidth="1"/>
    <col min="9477" max="9477" width="4.75" style="665" customWidth="1"/>
    <col min="9478" max="9478" width="2.25" style="665" customWidth="1"/>
    <col min="9479" max="9486" width="7.625" style="665" customWidth="1"/>
    <col min="9487" max="9490" width="9.5" style="665" customWidth="1"/>
    <col min="9491" max="9728" width="9" style="665"/>
    <col min="9729" max="9729" width="6.125" style="665" customWidth="1"/>
    <col min="9730" max="9730" width="7.625" style="665" customWidth="1"/>
    <col min="9731" max="9731" width="6.625" style="665" customWidth="1"/>
    <col min="9732" max="9732" width="7.625" style="665" customWidth="1"/>
    <col min="9733" max="9733" width="4.75" style="665" customWidth="1"/>
    <col min="9734" max="9734" width="2.25" style="665" customWidth="1"/>
    <col min="9735" max="9742" width="7.625" style="665" customWidth="1"/>
    <col min="9743" max="9746" width="9.5" style="665" customWidth="1"/>
    <col min="9747" max="9984" width="9" style="665"/>
    <col min="9985" max="9985" width="6.125" style="665" customWidth="1"/>
    <col min="9986" max="9986" width="7.625" style="665" customWidth="1"/>
    <col min="9987" max="9987" width="6.625" style="665" customWidth="1"/>
    <col min="9988" max="9988" width="7.625" style="665" customWidth="1"/>
    <col min="9989" max="9989" width="4.75" style="665" customWidth="1"/>
    <col min="9990" max="9990" width="2.25" style="665" customWidth="1"/>
    <col min="9991" max="9998" width="7.625" style="665" customWidth="1"/>
    <col min="9999" max="10002" width="9.5" style="665" customWidth="1"/>
    <col min="10003" max="10240" width="9" style="665"/>
    <col min="10241" max="10241" width="6.125" style="665" customWidth="1"/>
    <col min="10242" max="10242" width="7.625" style="665" customWidth="1"/>
    <col min="10243" max="10243" width="6.625" style="665" customWidth="1"/>
    <col min="10244" max="10244" width="7.625" style="665" customWidth="1"/>
    <col min="10245" max="10245" width="4.75" style="665" customWidth="1"/>
    <col min="10246" max="10246" width="2.25" style="665" customWidth="1"/>
    <col min="10247" max="10254" width="7.625" style="665" customWidth="1"/>
    <col min="10255" max="10258" width="9.5" style="665" customWidth="1"/>
    <col min="10259" max="10496" width="9" style="665"/>
    <col min="10497" max="10497" width="6.125" style="665" customWidth="1"/>
    <col min="10498" max="10498" width="7.625" style="665" customWidth="1"/>
    <col min="10499" max="10499" width="6.625" style="665" customWidth="1"/>
    <col min="10500" max="10500" width="7.625" style="665" customWidth="1"/>
    <col min="10501" max="10501" width="4.75" style="665" customWidth="1"/>
    <col min="10502" max="10502" width="2.25" style="665" customWidth="1"/>
    <col min="10503" max="10510" width="7.625" style="665" customWidth="1"/>
    <col min="10511" max="10514" width="9.5" style="665" customWidth="1"/>
    <col min="10515" max="10752" width="9" style="665"/>
    <col min="10753" max="10753" width="6.125" style="665" customWidth="1"/>
    <col min="10754" max="10754" width="7.625" style="665" customWidth="1"/>
    <col min="10755" max="10755" width="6.625" style="665" customWidth="1"/>
    <col min="10756" max="10756" width="7.625" style="665" customWidth="1"/>
    <col min="10757" max="10757" width="4.75" style="665" customWidth="1"/>
    <col min="10758" max="10758" width="2.25" style="665" customWidth="1"/>
    <col min="10759" max="10766" width="7.625" style="665" customWidth="1"/>
    <col min="10767" max="10770" width="9.5" style="665" customWidth="1"/>
    <col min="10771" max="11008" width="9" style="665"/>
    <col min="11009" max="11009" width="6.125" style="665" customWidth="1"/>
    <col min="11010" max="11010" width="7.625" style="665" customWidth="1"/>
    <col min="11011" max="11011" width="6.625" style="665" customWidth="1"/>
    <col min="11012" max="11012" width="7.625" style="665" customWidth="1"/>
    <col min="11013" max="11013" width="4.75" style="665" customWidth="1"/>
    <col min="11014" max="11014" width="2.25" style="665" customWidth="1"/>
    <col min="11015" max="11022" width="7.625" style="665" customWidth="1"/>
    <col min="11023" max="11026" width="9.5" style="665" customWidth="1"/>
    <col min="11027" max="11264" width="9" style="665"/>
    <col min="11265" max="11265" width="6.125" style="665" customWidth="1"/>
    <col min="11266" max="11266" width="7.625" style="665" customWidth="1"/>
    <col min="11267" max="11267" width="6.625" style="665" customWidth="1"/>
    <col min="11268" max="11268" width="7.625" style="665" customWidth="1"/>
    <col min="11269" max="11269" width="4.75" style="665" customWidth="1"/>
    <col min="11270" max="11270" width="2.25" style="665" customWidth="1"/>
    <col min="11271" max="11278" width="7.625" style="665" customWidth="1"/>
    <col min="11279" max="11282" width="9.5" style="665" customWidth="1"/>
    <col min="11283" max="11520" width="9" style="665"/>
    <col min="11521" max="11521" width="6.125" style="665" customWidth="1"/>
    <col min="11522" max="11522" width="7.625" style="665" customWidth="1"/>
    <col min="11523" max="11523" width="6.625" style="665" customWidth="1"/>
    <col min="11524" max="11524" width="7.625" style="665" customWidth="1"/>
    <col min="11525" max="11525" width="4.75" style="665" customWidth="1"/>
    <col min="11526" max="11526" width="2.25" style="665" customWidth="1"/>
    <col min="11527" max="11534" width="7.625" style="665" customWidth="1"/>
    <col min="11535" max="11538" width="9.5" style="665" customWidth="1"/>
    <col min="11539" max="11776" width="9" style="665"/>
    <col min="11777" max="11777" width="6.125" style="665" customWidth="1"/>
    <col min="11778" max="11778" width="7.625" style="665" customWidth="1"/>
    <col min="11779" max="11779" width="6.625" style="665" customWidth="1"/>
    <col min="11780" max="11780" width="7.625" style="665" customWidth="1"/>
    <col min="11781" max="11781" width="4.75" style="665" customWidth="1"/>
    <col min="11782" max="11782" width="2.25" style="665" customWidth="1"/>
    <col min="11783" max="11790" width="7.625" style="665" customWidth="1"/>
    <col min="11791" max="11794" width="9.5" style="665" customWidth="1"/>
    <col min="11795" max="12032" width="9" style="665"/>
    <col min="12033" max="12033" width="6.125" style="665" customWidth="1"/>
    <col min="12034" max="12034" width="7.625" style="665" customWidth="1"/>
    <col min="12035" max="12035" width="6.625" style="665" customWidth="1"/>
    <col min="12036" max="12036" width="7.625" style="665" customWidth="1"/>
    <col min="12037" max="12037" width="4.75" style="665" customWidth="1"/>
    <col min="12038" max="12038" width="2.25" style="665" customWidth="1"/>
    <col min="12039" max="12046" width="7.625" style="665" customWidth="1"/>
    <col min="12047" max="12050" width="9.5" style="665" customWidth="1"/>
    <col min="12051" max="12288" width="9" style="665"/>
    <col min="12289" max="12289" width="6.125" style="665" customWidth="1"/>
    <col min="12290" max="12290" width="7.625" style="665" customWidth="1"/>
    <col min="12291" max="12291" width="6.625" style="665" customWidth="1"/>
    <col min="12292" max="12292" width="7.625" style="665" customWidth="1"/>
    <col min="12293" max="12293" width="4.75" style="665" customWidth="1"/>
    <col min="12294" max="12294" width="2.25" style="665" customWidth="1"/>
    <col min="12295" max="12302" width="7.625" style="665" customWidth="1"/>
    <col min="12303" max="12306" width="9.5" style="665" customWidth="1"/>
    <col min="12307" max="12544" width="9" style="665"/>
    <col min="12545" max="12545" width="6.125" style="665" customWidth="1"/>
    <col min="12546" max="12546" width="7.625" style="665" customWidth="1"/>
    <col min="12547" max="12547" width="6.625" style="665" customWidth="1"/>
    <col min="12548" max="12548" width="7.625" style="665" customWidth="1"/>
    <col min="12549" max="12549" width="4.75" style="665" customWidth="1"/>
    <col min="12550" max="12550" width="2.25" style="665" customWidth="1"/>
    <col min="12551" max="12558" width="7.625" style="665" customWidth="1"/>
    <col min="12559" max="12562" width="9.5" style="665" customWidth="1"/>
    <col min="12563" max="12800" width="9" style="665"/>
    <col min="12801" max="12801" width="6.125" style="665" customWidth="1"/>
    <col min="12802" max="12802" width="7.625" style="665" customWidth="1"/>
    <col min="12803" max="12803" width="6.625" style="665" customWidth="1"/>
    <col min="12804" max="12804" width="7.625" style="665" customWidth="1"/>
    <col min="12805" max="12805" width="4.75" style="665" customWidth="1"/>
    <col min="12806" max="12806" width="2.25" style="665" customWidth="1"/>
    <col min="12807" max="12814" width="7.625" style="665" customWidth="1"/>
    <col min="12815" max="12818" width="9.5" style="665" customWidth="1"/>
    <col min="12819" max="13056" width="9" style="665"/>
    <col min="13057" max="13057" width="6.125" style="665" customWidth="1"/>
    <col min="13058" max="13058" width="7.625" style="665" customWidth="1"/>
    <col min="13059" max="13059" width="6.625" style="665" customWidth="1"/>
    <col min="13060" max="13060" width="7.625" style="665" customWidth="1"/>
    <col min="13061" max="13061" width="4.75" style="665" customWidth="1"/>
    <col min="13062" max="13062" width="2.25" style="665" customWidth="1"/>
    <col min="13063" max="13070" width="7.625" style="665" customWidth="1"/>
    <col min="13071" max="13074" width="9.5" style="665" customWidth="1"/>
    <col min="13075" max="13312" width="9" style="665"/>
    <col min="13313" max="13313" width="6.125" style="665" customWidth="1"/>
    <col min="13314" max="13314" width="7.625" style="665" customWidth="1"/>
    <col min="13315" max="13315" width="6.625" style="665" customWidth="1"/>
    <col min="13316" max="13316" width="7.625" style="665" customWidth="1"/>
    <col min="13317" max="13317" width="4.75" style="665" customWidth="1"/>
    <col min="13318" max="13318" width="2.25" style="665" customWidth="1"/>
    <col min="13319" max="13326" width="7.625" style="665" customWidth="1"/>
    <col min="13327" max="13330" width="9.5" style="665" customWidth="1"/>
    <col min="13331" max="13568" width="9" style="665"/>
    <col min="13569" max="13569" width="6.125" style="665" customWidth="1"/>
    <col min="13570" max="13570" width="7.625" style="665" customWidth="1"/>
    <col min="13571" max="13571" width="6.625" style="665" customWidth="1"/>
    <col min="13572" max="13572" width="7.625" style="665" customWidth="1"/>
    <col min="13573" max="13573" width="4.75" style="665" customWidth="1"/>
    <col min="13574" max="13574" width="2.25" style="665" customWidth="1"/>
    <col min="13575" max="13582" width="7.625" style="665" customWidth="1"/>
    <col min="13583" max="13586" width="9.5" style="665" customWidth="1"/>
    <col min="13587" max="13824" width="9" style="665"/>
    <col min="13825" max="13825" width="6.125" style="665" customWidth="1"/>
    <col min="13826" max="13826" width="7.625" style="665" customWidth="1"/>
    <col min="13827" max="13827" width="6.625" style="665" customWidth="1"/>
    <col min="13828" max="13828" width="7.625" style="665" customWidth="1"/>
    <col min="13829" max="13829" width="4.75" style="665" customWidth="1"/>
    <col min="13830" max="13830" width="2.25" style="665" customWidth="1"/>
    <col min="13831" max="13838" width="7.625" style="665" customWidth="1"/>
    <col min="13839" max="13842" width="9.5" style="665" customWidth="1"/>
    <col min="13843" max="14080" width="9" style="665"/>
    <col min="14081" max="14081" width="6.125" style="665" customWidth="1"/>
    <col min="14082" max="14082" width="7.625" style="665" customWidth="1"/>
    <col min="14083" max="14083" width="6.625" style="665" customWidth="1"/>
    <col min="14084" max="14084" width="7.625" style="665" customWidth="1"/>
    <col min="14085" max="14085" width="4.75" style="665" customWidth="1"/>
    <col min="14086" max="14086" width="2.25" style="665" customWidth="1"/>
    <col min="14087" max="14094" width="7.625" style="665" customWidth="1"/>
    <col min="14095" max="14098" width="9.5" style="665" customWidth="1"/>
    <col min="14099" max="14336" width="9" style="665"/>
    <col min="14337" max="14337" width="6.125" style="665" customWidth="1"/>
    <col min="14338" max="14338" width="7.625" style="665" customWidth="1"/>
    <col min="14339" max="14339" width="6.625" style="665" customWidth="1"/>
    <col min="14340" max="14340" width="7.625" style="665" customWidth="1"/>
    <col min="14341" max="14341" width="4.75" style="665" customWidth="1"/>
    <col min="14342" max="14342" width="2.25" style="665" customWidth="1"/>
    <col min="14343" max="14350" width="7.625" style="665" customWidth="1"/>
    <col min="14351" max="14354" width="9.5" style="665" customWidth="1"/>
    <col min="14355" max="14592" width="9" style="665"/>
    <col min="14593" max="14593" width="6.125" style="665" customWidth="1"/>
    <col min="14594" max="14594" width="7.625" style="665" customWidth="1"/>
    <col min="14595" max="14595" width="6.625" style="665" customWidth="1"/>
    <col min="14596" max="14596" width="7.625" style="665" customWidth="1"/>
    <col min="14597" max="14597" width="4.75" style="665" customWidth="1"/>
    <col min="14598" max="14598" width="2.25" style="665" customWidth="1"/>
    <col min="14599" max="14606" width="7.625" style="665" customWidth="1"/>
    <col min="14607" max="14610" width="9.5" style="665" customWidth="1"/>
    <col min="14611" max="14848" width="9" style="665"/>
    <col min="14849" max="14849" width="6.125" style="665" customWidth="1"/>
    <col min="14850" max="14850" width="7.625" style="665" customWidth="1"/>
    <col min="14851" max="14851" width="6.625" style="665" customWidth="1"/>
    <col min="14852" max="14852" width="7.625" style="665" customWidth="1"/>
    <col min="14853" max="14853" width="4.75" style="665" customWidth="1"/>
    <col min="14854" max="14854" width="2.25" style="665" customWidth="1"/>
    <col min="14855" max="14862" width="7.625" style="665" customWidth="1"/>
    <col min="14863" max="14866" width="9.5" style="665" customWidth="1"/>
    <col min="14867" max="15104" width="9" style="665"/>
    <col min="15105" max="15105" width="6.125" style="665" customWidth="1"/>
    <col min="15106" max="15106" width="7.625" style="665" customWidth="1"/>
    <col min="15107" max="15107" width="6.625" style="665" customWidth="1"/>
    <col min="15108" max="15108" width="7.625" style="665" customWidth="1"/>
    <col min="15109" max="15109" width="4.75" style="665" customWidth="1"/>
    <col min="15110" max="15110" width="2.25" style="665" customWidth="1"/>
    <col min="15111" max="15118" width="7.625" style="665" customWidth="1"/>
    <col min="15119" max="15122" width="9.5" style="665" customWidth="1"/>
    <col min="15123" max="15360" width="9" style="665"/>
    <col min="15361" max="15361" width="6.125" style="665" customWidth="1"/>
    <col min="15362" max="15362" width="7.625" style="665" customWidth="1"/>
    <col min="15363" max="15363" width="6.625" style="665" customWidth="1"/>
    <col min="15364" max="15364" width="7.625" style="665" customWidth="1"/>
    <col min="15365" max="15365" width="4.75" style="665" customWidth="1"/>
    <col min="15366" max="15366" width="2.25" style="665" customWidth="1"/>
    <col min="15367" max="15374" width="7.625" style="665" customWidth="1"/>
    <col min="15375" max="15378" width="9.5" style="665" customWidth="1"/>
    <col min="15379" max="15616" width="9" style="665"/>
    <col min="15617" max="15617" width="6.125" style="665" customWidth="1"/>
    <col min="15618" max="15618" width="7.625" style="665" customWidth="1"/>
    <col min="15619" max="15619" width="6.625" style="665" customWidth="1"/>
    <col min="15620" max="15620" width="7.625" style="665" customWidth="1"/>
    <col min="15621" max="15621" width="4.75" style="665" customWidth="1"/>
    <col min="15622" max="15622" width="2.25" style="665" customWidth="1"/>
    <col min="15623" max="15630" width="7.625" style="665" customWidth="1"/>
    <col min="15631" max="15634" width="9.5" style="665" customWidth="1"/>
    <col min="15635" max="15872" width="9" style="665"/>
    <col min="15873" max="15873" width="6.125" style="665" customWidth="1"/>
    <col min="15874" max="15874" width="7.625" style="665" customWidth="1"/>
    <col min="15875" max="15875" width="6.625" style="665" customWidth="1"/>
    <col min="15876" max="15876" width="7.625" style="665" customWidth="1"/>
    <col min="15877" max="15877" width="4.75" style="665" customWidth="1"/>
    <col min="15878" max="15878" width="2.25" style="665" customWidth="1"/>
    <col min="15879" max="15886" width="7.625" style="665" customWidth="1"/>
    <col min="15887" max="15890" width="9.5" style="665" customWidth="1"/>
    <col min="15891" max="16128" width="9" style="665"/>
    <col min="16129" max="16129" width="6.125" style="665" customWidth="1"/>
    <col min="16130" max="16130" width="7.625" style="665" customWidth="1"/>
    <col min="16131" max="16131" width="6.625" style="665" customWidth="1"/>
    <col min="16132" max="16132" width="7.625" style="665" customWidth="1"/>
    <col min="16133" max="16133" width="4.75" style="665" customWidth="1"/>
    <col min="16134" max="16134" width="2.25" style="665" customWidth="1"/>
    <col min="16135" max="16142" width="7.625" style="665" customWidth="1"/>
    <col min="16143" max="16146" width="9.5" style="665" customWidth="1"/>
    <col min="16147" max="16384" width="9" style="665"/>
  </cols>
  <sheetData>
    <row r="1" spans="1:18" ht="33" customHeight="1">
      <c r="A1" s="666" t="s">
        <v>689</v>
      </c>
    </row>
    <row r="2" spans="1:18" ht="24" customHeight="1">
      <c r="A2" s="228" t="s">
        <v>690</v>
      </c>
      <c r="B2" s="667" t="s">
        <v>691</v>
      </c>
      <c r="C2" s="1966"/>
      <c r="D2" s="1967"/>
      <c r="E2" s="667" t="s">
        <v>245</v>
      </c>
      <c r="F2" s="668"/>
      <c r="G2" s="668"/>
      <c r="H2" s="669"/>
      <c r="I2" s="667" t="s">
        <v>692</v>
      </c>
      <c r="J2" s="1966"/>
      <c r="K2" s="1967"/>
      <c r="L2" s="670" t="s">
        <v>371</v>
      </c>
      <c r="M2" s="667" t="s">
        <v>693</v>
      </c>
      <c r="N2" s="668"/>
      <c r="O2" s="667" t="s">
        <v>694</v>
      </c>
      <c r="P2" s="669"/>
      <c r="Q2" s="667" t="s">
        <v>695</v>
      </c>
      <c r="R2" s="669"/>
    </row>
    <row r="3" spans="1:18" ht="24" customHeight="1">
      <c r="A3" s="671" t="s">
        <v>696</v>
      </c>
      <c r="B3" s="1968"/>
      <c r="C3" s="1969"/>
      <c r="D3" s="1970"/>
      <c r="E3" s="1968"/>
      <c r="F3" s="1969"/>
      <c r="G3" s="1969"/>
      <c r="H3" s="1970"/>
      <c r="I3" s="1968"/>
      <c r="J3" s="1969"/>
      <c r="K3" s="1970"/>
      <c r="L3" s="1996"/>
      <c r="M3" s="1998">
        <f>Q18</f>
        <v>0</v>
      </c>
      <c r="N3" s="1999"/>
      <c r="O3" s="1962"/>
      <c r="P3" s="1963"/>
      <c r="Q3" s="1962"/>
      <c r="R3" s="1963"/>
    </row>
    <row r="4" spans="1:18" ht="24" customHeight="1">
      <c r="A4" s="672"/>
      <c r="B4" s="1971"/>
      <c r="C4" s="1972"/>
      <c r="D4" s="1973"/>
      <c r="E4" s="1971"/>
      <c r="F4" s="1972"/>
      <c r="G4" s="1972"/>
      <c r="H4" s="1973"/>
      <c r="I4" s="1971"/>
      <c r="J4" s="1972"/>
      <c r="K4" s="1973"/>
      <c r="L4" s="1997"/>
      <c r="M4" s="2000"/>
      <c r="N4" s="2001"/>
      <c r="O4" s="1964"/>
      <c r="P4" s="1965"/>
      <c r="Q4" s="1964"/>
      <c r="R4" s="1965"/>
    </row>
    <row r="5" spans="1:18" ht="24" customHeight="1">
      <c r="B5" s="515" t="s">
        <v>264</v>
      </c>
      <c r="C5" s="1974"/>
      <c r="D5" s="1974"/>
      <c r="E5" s="1974"/>
      <c r="F5" s="1974"/>
      <c r="G5" s="1974"/>
      <c r="H5" s="1974"/>
      <c r="I5" s="1974"/>
      <c r="J5" s="1975"/>
      <c r="K5" s="515" t="s">
        <v>697</v>
      </c>
      <c r="L5" s="1974"/>
      <c r="M5" s="1974"/>
      <c r="N5" s="1975"/>
      <c r="O5" s="673" t="s">
        <v>698</v>
      </c>
      <c r="P5" s="674"/>
      <c r="Q5" s="675"/>
      <c r="R5" s="674"/>
    </row>
    <row r="6" spans="1:18" ht="24" customHeight="1" thickBot="1">
      <c r="A6" s="672"/>
      <c r="B6" s="676" t="s">
        <v>699</v>
      </c>
      <c r="C6" s="1989"/>
      <c r="D6" s="1989"/>
      <c r="E6" s="1989"/>
      <c r="F6" s="1989"/>
      <c r="G6" s="677" t="s">
        <v>700</v>
      </c>
      <c r="H6" s="1989"/>
      <c r="I6" s="1989"/>
      <c r="J6" s="1990"/>
      <c r="K6" s="678" t="s">
        <v>701</v>
      </c>
      <c r="L6" s="1991"/>
      <c r="M6" s="1992"/>
      <c r="N6" s="1993"/>
      <c r="O6" s="1994"/>
      <c r="P6" s="1995"/>
      <c r="Q6" s="676"/>
      <c r="R6" s="679"/>
    </row>
    <row r="7" spans="1:18" ht="24" customHeight="1" thickTop="1">
      <c r="A7" s="1976" t="s">
        <v>702</v>
      </c>
      <c r="B7" s="1977"/>
      <c r="C7" s="1978"/>
      <c r="D7" s="1979" t="s">
        <v>703</v>
      </c>
      <c r="E7" s="1979"/>
      <c r="F7" s="1980"/>
      <c r="G7" s="1981" t="s">
        <v>704</v>
      </c>
      <c r="H7" s="1980"/>
      <c r="I7" s="1981" t="s">
        <v>118</v>
      </c>
      <c r="J7" s="1982"/>
      <c r="K7" s="1983" t="s">
        <v>705</v>
      </c>
      <c r="L7" s="1984"/>
      <c r="M7" s="2014" t="s">
        <v>706</v>
      </c>
      <c r="N7" s="2015"/>
      <c r="O7" s="1985" t="s">
        <v>707</v>
      </c>
      <c r="P7" s="1986"/>
      <c r="Q7" s="1987" t="s">
        <v>708</v>
      </c>
      <c r="R7" s="1988"/>
    </row>
    <row r="8" spans="1:18" ht="24" customHeight="1">
      <c r="A8" s="680" t="s">
        <v>238</v>
      </c>
      <c r="B8" s="681" t="s">
        <v>709</v>
      </c>
      <c r="C8" s="682"/>
      <c r="D8" s="2002" t="s">
        <v>194</v>
      </c>
      <c r="E8" s="2002"/>
      <c r="F8" s="516" t="s">
        <v>121</v>
      </c>
      <c r="G8" s="2003">
        <v>2100</v>
      </c>
      <c r="H8" s="2004"/>
      <c r="I8" s="2005"/>
      <c r="J8" s="2005"/>
      <c r="K8" s="2006">
        <v>1300</v>
      </c>
      <c r="L8" s="2007"/>
      <c r="M8" s="2008"/>
      <c r="N8" s="2009"/>
      <c r="O8" s="2010">
        <f>SUM(G8,K8)</f>
        <v>3400</v>
      </c>
      <c r="P8" s="2011"/>
      <c r="Q8" s="2012">
        <f>SUM(I8,M8)</f>
        <v>0</v>
      </c>
      <c r="R8" s="2013"/>
    </row>
    <row r="9" spans="1:18" ht="24" customHeight="1">
      <c r="A9" s="683"/>
      <c r="B9" s="672"/>
      <c r="C9" s="682"/>
      <c r="D9" s="2018" t="s">
        <v>357</v>
      </c>
      <c r="E9" s="2018"/>
      <c r="F9" s="517" t="s">
        <v>121</v>
      </c>
      <c r="G9" s="2019">
        <v>1900</v>
      </c>
      <c r="H9" s="2020"/>
      <c r="I9" s="2021"/>
      <c r="J9" s="2021"/>
      <c r="K9" s="2022">
        <v>1400</v>
      </c>
      <c r="L9" s="2023"/>
      <c r="M9" s="2024"/>
      <c r="N9" s="2025"/>
      <c r="O9" s="2022">
        <f t="shared" ref="O9:O16" si="0">SUM(G9,K9)</f>
        <v>3300</v>
      </c>
      <c r="P9" s="2026"/>
      <c r="Q9" s="2016">
        <f t="shared" ref="Q9:Q16" si="1">SUM(I9,M9)</f>
        <v>0</v>
      </c>
      <c r="R9" s="2017"/>
    </row>
    <row r="10" spans="1:18" ht="24" customHeight="1">
      <c r="A10" s="684"/>
      <c r="B10" s="672"/>
      <c r="C10" s="682"/>
      <c r="D10" s="2018" t="s">
        <v>22</v>
      </c>
      <c r="E10" s="2018"/>
      <c r="F10" s="517" t="s">
        <v>121</v>
      </c>
      <c r="G10" s="2019">
        <v>3000</v>
      </c>
      <c r="H10" s="2020"/>
      <c r="I10" s="2021"/>
      <c r="J10" s="2021"/>
      <c r="K10" s="2022">
        <v>3000</v>
      </c>
      <c r="L10" s="2023"/>
      <c r="M10" s="2024"/>
      <c r="N10" s="2025"/>
      <c r="O10" s="2022">
        <f t="shared" si="0"/>
        <v>6000</v>
      </c>
      <c r="P10" s="2026"/>
      <c r="Q10" s="2016">
        <f t="shared" si="1"/>
        <v>0</v>
      </c>
      <c r="R10" s="2017"/>
    </row>
    <row r="11" spans="1:18" ht="24" customHeight="1">
      <c r="A11" s="684"/>
      <c r="B11" s="672"/>
      <c r="C11" s="682"/>
      <c r="D11" s="2018" t="s">
        <v>599</v>
      </c>
      <c r="E11" s="2018"/>
      <c r="F11" s="517" t="s">
        <v>121</v>
      </c>
      <c r="G11" s="2019">
        <v>3400</v>
      </c>
      <c r="H11" s="2020"/>
      <c r="I11" s="2021"/>
      <c r="J11" s="2021"/>
      <c r="K11" s="2022">
        <v>3200</v>
      </c>
      <c r="L11" s="2023"/>
      <c r="M11" s="2024"/>
      <c r="N11" s="2025"/>
      <c r="O11" s="2022">
        <f t="shared" si="0"/>
        <v>6600</v>
      </c>
      <c r="P11" s="2026"/>
      <c r="Q11" s="2016">
        <f t="shared" si="1"/>
        <v>0</v>
      </c>
      <c r="R11" s="2017"/>
    </row>
    <row r="12" spans="1:18" ht="24" customHeight="1">
      <c r="A12" s="684"/>
      <c r="B12" s="672"/>
      <c r="C12" s="682"/>
      <c r="D12" s="2018" t="s">
        <v>23</v>
      </c>
      <c r="E12" s="2018"/>
      <c r="F12" s="517" t="s">
        <v>121</v>
      </c>
      <c r="G12" s="2019">
        <v>2750</v>
      </c>
      <c r="H12" s="2020"/>
      <c r="I12" s="2021"/>
      <c r="J12" s="2021"/>
      <c r="K12" s="2022">
        <v>2500</v>
      </c>
      <c r="L12" s="2023"/>
      <c r="M12" s="2024"/>
      <c r="N12" s="2025"/>
      <c r="O12" s="2022">
        <f t="shared" si="0"/>
        <v>5250</v>
      </c>
      <c r="P12" s="2026"/>
      <c r="Q12" s="2016">
        <f t="shared" si="1"/>
        <v>0</v>
      </c>
      <c r="R12" s="2017"/>
    </row>
    <row r="13" spans="1:18" ht="24" customHeight="1">
      <c r="A13" s="684"/>
      <c r="B13" s="672"/>
      <c r="C13" s="682"/>
      <c r="D13" s="2018" t="s">
        <v>600</v>
      </c>
      <c r="E13" s="2018"/>
      <c r="F13" s="517" t="s">
        <v>121</v>
      </c>
      <c r="G13" s="2019">
        <v>3150</v>
      </c>
      <c r="H13" s="2020"/>
      <c r="I13" s="2021"/>
      <c r="J13" s="2021"/>
      <c r="K13" s="2022">
        <v>4250</v>
      </c>
      <c r="L13" s="2023"/>
      <c r="M13" s="2024"/>
      <c r="N13" s="2025"/>
      <c r="O13" s="2022">
        <f t="shared" si="0"/>
        <v>7400</v>
      </c>
      <c r="P13" s="2026"/>
      <c r="Q13" s="2016">
        <f t="shared" si="1"/>
        <v>0</v>
      </c>
      <c r="R13" s="2017"/>
    </row>
    <row r="14" spans="1:18" ht="24" customHeight="1">
      <c r="A14" s="684"/>
      <c r="B14" s="672"/>
      <c r="C14" s="682"/>
      <c r="D14" s="2018" t="s">
        <v>24</v>
      </c>
      <c r="E14" s="2018"/>
      <c r="F14" s="517" t="s">
        <v>121</v>
      </c>
      <c r="G14" s="2019">
        <v>2750</v>
      </c>
      <c r="H14" s="2020"/>
      <c r="I14" s="2021"/>
      <c r="J14" s="2021"/>
      <c r="K14" s="2022">
        <v>2800</v>
      </c>
      <c r="L14" s="2023"/>
      <c r="M14" s="2024"/>
      <c r="N14" s="2025"/>
      <c r="O14" s="2022">
        <f t="shared" si="0"/>
        <v>5550</v>
      </c>
      <c r="P14" s="2026"/>
      <c r="Q14" s="2016">
        <f t="shared" si="1"/>
        <v>0</v>
      </c>
      <c r="R14" s="2017"/>
    </row>
    <row r="15" spans="1:18" ht="24" customHeight="1">
      <c r="A15" s="684"/>
      <c r="B15" s="672"/>
      <c r="C15" s="682"/>
      <c r="D15" s="2018" t="s">
        <v>400</v>
      </c>
      <c r="E15" s="2018"/>
      <c r="F15" s="517" t="s">
        <v>121</v>
      </c>
      <c r="G15" s="2019">
        <v>1700</v>
      </c>
      <c r="H15" s="2020"/>
      <c r="I15" s="2021"/>
      <c r="J15" s="2021"/>
      <c r="K15" s="2022">
        <v>900</v>
      </c>
      <c r="L15" s="2023"/>
      <c r="M15" s="2024"/>
      <c r="N15" s="2025"/>
      <c r="O15" s="2022">
        <f t="shared" si="0"/>
        <v>2600</v>
      </c>
      <c r="P15" s="2026"/>
      <c r="Q15" s="2016">
        <f t="shared" si="1"/>
        <v>0</v>
      </c>
      <c r="R15" s="2017"/>
    </row>
    <row r="16" spans="1:18" ht="24" customHeight="1">
      <c r="A16" s="684"/>
      <c r="B16" s="672"/>
      <c r="C16" s="682"/>
      <c r="D16" s="2027" t="s">
        <v>710</v>
      </c>
      <c r="E16" s="2027"/>
      <c r="F16" s="518" t="s">
        <v>121</v>
      </c>
      <c r="G16" s="2028">
        <v>1900</v>
      </c>
      <c r="H16" s="2029"/>
      <c r="I16" s="2030"/>
      <c r="J16" s="2031"/>
      <c r="K16" s="2032">
        <v>1250</v>
      </c>
      <c r="L16" s="2033"/>
      <c r="M16" s="2034"/>
      <c r="N16" s="2035"/>
      <c r="O16" s="2036">
        <f t="shared" si="0"/>
        <v>3150</v>
      </c>
      <c r="P16" s="2037"/>
      <c r="Q16" s="2038">
        <f t="shared" si="1"/>
        <v>0</v>
      </c>
      <c r="R16" s="2039"/>
    </row>
    <row r="17" spans="1:18" ht="24" customHeight="1">
      <c r="A17" s="685" t="s">
        <v>711</v>
      </c>
      <c r="B17" s="686"/>
      <c r="C17" s="687"/>
      <c r="D17" s="2053" t="s">
        <v>712</v>
      </c>
      <c r="E17" s="2054"/>
      <c r="F17" s="519" t="s">
        <v>122</v>
      </c>
      <c r="G17" s="2055">
        <v>1450</v>
      </c>
      <c r="H17" s="2056"/>
      <c r="I17" s="2057"/>
      <c r="J17" s="2058"/>
      <c r="K17" s="2059">
        <v>650</v>
      </c>
      <c r="L17" s="2060"/>
      <c r="M17" s="2040"/>
      <c r="N17" s="2061"/>
      <c r="O17" s="2059">
        <f>SUM(G17,K17)</f>
        <v>2100</v>
      </c>
      <c r="P17" s="2060"/>
      <c r="Q17" s="2040">
        <f>SUM(I17,M17)</f>
        <v>0</v>
      </c>
      <c r="R17" s="2041"/>
    </row>
    <row r="18" spans="1:18" ht="24" customHeight="1" thickBot="1">
      <c r="A18" s="688"/>
      <c r="B18" s="689"/>
      <c r="C18" s="690"/>
      <c r="D18" s="2042" t="s">
        <v>187</v>
      </c>
      <c r="E18" s="2043"/>
      <c r="F18" s="691"/>
      <c r="G18" s="2044">
        <f>SUM(G8:H17)</f>
        <v>24100</v>
      </c>
      <c r="H18" s="2045"/>
      <c r="I18" s="2046">
        <f>SUM(I8:J17)</f>
        <v>0</v>
      </c>
      <c r="J18" s="2047"/>
      <c r="K18" s="2048">
        <f>SUM(K8:L17)</f>
        <v>21250</v>
      </c>
      <c r="L18" s="2049"/>
      <c r="M18" s="2050">
        <f>SUM(M8:N17)</f>
        <v>0</v>
      </c>
      <c r="N18" s="2051"/>
      <c r="O18" s="2044">
        <f>SUM(O8:P17)</f>
        <v>45350</v>
      </c>
      <c r="P18" s="2045"/>
      <c r="Q18" s="2046">
        <f>SUM(Q8:R17)</f>
        <v>0</v>
      </c>
      <c r="R18" s="2052"/>
    </row>
    <row r="19" spans="1:18" ht="24" customHeight="1" thickTop="1">
      <c r="A19" s="692" t="s">
        <v>713</v>
      </c>
      <c r="B19" s="693"/>
      <c r="C19" s="672"/>
      <c r="D19" s="672"/>
      <c r="E19" s="672"/>
      <c r="F19" s="672"/>
      <c r="G19" s="672"/>
      <c r="H19" s="672"/>
      <c r="I19" s="672"/>
      <c r="J19" s="672"/>
      <c r="K19" s="672"/>
      <c r="L19" s="672"/>
      <c r="M19" s="672"/>
      <c r="N19" s="672"/>
      <c r="O19" s="672"/>
      <c r="P19" s="672"/>
      <c r="Q19" s="672"/>
    </row>
    <row r="20" spans="1:18" ht="24" customHeight="1">
      <c r="A20" s="692" t="s">
        <v>714</v>
      </c>
      <c r="B20" s="693"/>
      <c r="C20" s="672"/>
    </row>
    <row r="21" spans="1:18" ht="24" customHeight="1">
      <c r="A21" s="681" t="s">
        <v>498</v>
      </c>
      <c r="B21" s="681"/>
      <c r="C21" s="681"/>
    </row>
    <row r="22" spans="1:18" ht="24" customHeight="1">
      <c r="A22" s="681" t="s">
        <v>715</v>
      </c>
      <c r="B22" s="681"/>
      <c r="C22" s="681"/>
    </row>
  </sheetData>
  <mergeCells count="100">
    <mergeCell ref="Q17:R17"/>
    <mergeCell ref="D18:E18"/>
    <mergeCell ref="G18:H18"/>
    <mergeCell ref="I18:J18"/>
    <mergeCell ref="K18:L18"/>
    <mergeCell ref="M18:N18"/>
    <mergeCell ref="O18:P18"/>
    <mergeCell ref="Q18:R18"/>
    <mergeCell ref="D17:E17"/>
    <mergeCell ref="G17:H17"/>
    <mergeCell ref="I17:J17"/>
    <mergeCell ref="K17:L17"/>
    <mergeCell ref="M17:N17"/>
    <mergeCell ref="O17:P17"/>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O9:P9"/>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O8:P8"/>
    <mergeCell ref="Q8:R8"/>
    <mergeCell ref="M7:N7"/>
    <mergeCell ref="Q9:R9"/>
    <mergeCell ref="D10:E10"/>
    <mergeCell ref="G10:H10"/>
    <mergeCell ref="I10:J10"/>
    <mergeCell ref="K10:L10"/>
    <mergeCell ref="M10:N10"/>
    <mergeCell ref="O10:P10"/>
    <mergeCell ref="Q10:R10"/>
    <mergeCell ref="D9:E9"/>
    <mergeCell ref="G9:H9"/>
    <mergeCell ref="I9:J9"/>
    <mergeCell ref="K9:L9"/>
    <mergeCell ref="M9:N9"/>
    <mergeCell ref="D8:E8"/>
    <mergeCell ref="G8:H8"/>
    <mergeCell ref="I8:J8"/>
    <mergeCell ref="K8:L8"/>
    <mergeCell ref="M8:N8"/>
    <mergeCell ref="Q3:R4"/>
    <mergeCell ref="C5:J5"/>
    <mergeCell ref="L5:N5"/>
    <mergeCell ref="A7:C7"/>
    <mergeCell ref="D7:F7"/>
    <mergeCell ref="G7:H7"/>
    <mergeCell ref="I7:J7"/>
    <mergeCell ref="K7:L7"/>
    <mergeCell ref="O7:P7"/>
    <mergeCell ref="Q7:R7"/>
    <mergeCell ref="C6:F6"/>
    <mergeCell ref="H6:J6"/>
    <mergeCell ref="L6:N6"/>
    <mergeCell ref="O6:P6"/>
    <mergeCell ref="L3:L4"/>
    <mergeCell ref="M3:N4"/>
    <mergeCell ref="O3:P4"/>
    <mergeCell ref="C2:D2"/>
    <mergeCell ref="J2:K2"/>
    <mergeCell ref="B3:D4"/>
    <mergeCell ref="E3:H4"/>
    <mergeCell ref="I3:K4"/>
  </mergeCells>
  <phoneticPr fontId="3"/>
  <dataValidations count="1">
    <dataValidation imeMode="off" allowBlank="1" showInputMessage="1" showErrorMessage="1" sqref="K8:K18 JG8:JG18 TC8:TC18 ACY8:ACY18 AMU8:AMU18 AWQ8:AWQ18 BGM8:BGM18 BQI8:BQI18 CAE8:CAE18 CKA8:CKA18 CTW8:CTW18 DDS8:DDS18 DNO8:DNO18 DXK8:DXK18 EHG8:EHG18 ERC8:ERC18 FAY8:FAY18 FKU8:FKU18 FUQ8:FUQ18 GEM8:GEM18 GOI8:GOI18 GYE8:GYE18 HIA8:HIA18 HRW8:HRW18 IBS8:IBS18 ILO8:ILO18 IVK8:IVK18 JFG8:JFG18 JPC8:JPC18 JYY8:JYY18 KIU8:KIU18 KSQ8:KSQ18 LCM8:LCM18 LMI8:LMI18 LWE8:LWE18 MGA8:MGA18 MPW8:MPW18 MZS8:MZS18 NJO8:NJO18 NTK8:NTK18 ODG8:ODG18 ONC8:ONC18 OWY8:OWY18 PGU8:PGU18 PQQ8:PQQ18 QAM8:QAM18 QKI8:QKI18 QUE8:QUE18 REA8:REA18 RNW8:RNW18 RXS8:RXS18 SHO8:SHO18 SRK8:SRK18 TBG8:TBG18 TLC8:TLC18 TUY8:TUY18 UEU8:UEU18 UOQ8:UOQ18 UYM8:UYM18 VII8:VII18 VSE8:VSE18 WCA8:WCA18 WLW8:WLW18 WVS8:WVS18 K65544:K65554 JG65544:JG65554 TC65544:TC65554 ACY65544:ACY65554 AMU65544:AMU65554 AWQ65544:AWQ65554 BGM65544:BGM65554 BQI65544:BQI65554 CAE65544:CAE65554 CKA65544:CKA65554 CTW65544:CTW65554 DDS65544:DDS65554 DNO65544:DNO65554 DXK65544:DXK65554 EHG65544:EHG65554 ERC65544:ERC65554 FAY65544:FAY65554 FKU65544:FKU65554 FUQ65544:FUQ65554 GEM65544:GEM65554 GOI65544:GOI65554 GYE65544:GYE65554 HIA65544:HIA65554 HRW65544:HRW65554 IBS65544:IBS65554 ILO65544:ILO65554 IVK65544:IVK65554 JFG65544:JFG65554 JPC65544:JPC65554 JYY65544:JYY65554 KIU65544:KIU65554 KSQ65544:KSQ65554 LCM65544:LCM65554 LMI65544:LMI65554 LWE65544:LWE65554 MGA65544:MGA65554 MPW65544:MPW65554 MZS65544:MZS65554 NJO65544:NJO65554 NTK65544:NTK65554 ODG65544:ODG65554 ONC65544:ONC65554 OWY65544:OWY65554 PGU65544:PGU65554 PQQ65544:PQQ65554 QAM65544:QAM65554 QKI65544:QKI65554 QUE65544:QUE65554 REA65544:REA65554 RNW65544:RNW65554 RXS65544:RXS65554 SHO65544:SHO65554 SRK65544:SRK65554 TBG65544:TBG65554 TLC65544:TLC65554 TUY65544:TUY65554 UEU65544:UEU65554 UOQ65544:UOQ65554 UYM65544:UYM65554 VII65544:VII65554 VSE65544:VSE65554 WCA65544:WCA65554 WLW65544:WLW65554 WVS65544:WVS65554 K131080:K131090 JG131080:JG131090 TC131080:TC131090 ACY131080:ACY131090 AMU131080:AMU131090 AWQ131080:AWQ131090 BGM131080:BGM131090 BQI131080:BQI131090 CAE131080:CAE131090 CKA131080:CKA131090 CTW131080:CTW131090 DDS131080:DDS131090 DNO131080:DNO131090 DXK131080:DXK131090 EHG131080:EHG131090 ERC131080:ERC131090 FAY131080:FAY131090 FKU131080:FKU131090 FUQ131080:FUQ131090 GEM131080:GEM131090 GOI131080:GOI131090 GYE131080:GYE131090 HIA131080:HIA131090 HRW131080:HRW131090 IBS131080:IBS131090 ILO131080:ILO131090 IVK131080:IVK131090 JFG131080:JFG131090 JPC131080:JPC131090 JYY131080:JYY131090 KIU131080:KIU131090 KSQ131080:KSQ131090 LCM131080:LCM131090 LMI131080:LMI131090 LWE131080:LWE131090 MGA131080:MGA131090 MPW131080:MPW131090 MZS131080:MZS131090 NJO131080:NJO131090 NTK131080:NTK131090 ODG131080:ODG131090 ONC131080:ONC131090 OWY131080:OWY131090 PGU131080:PGU131090 PQQ131080:PQQ131090 QAM131080:QAM131090 QKI131080:QKI131090 QUE131080:QUE131090 REA131080:REA131090 RNW131080:RNW131090 RXS131080:RXS131090 SHO131080:SHO131090 SRK131080:SRK131090 TBG131080:TBG131090 TLC131080:TLC131090 TUY131080:TUY131090 UEU131080:UEU131090 UOQ131080:UOQ131090 UYM131080:UYM131090 VII131080:VII131090 VSE131080:VSE131090 WCA131080:WCA131090 WLW131080:WLW131090 WVS131080:WVS131090 K196616:K196626 JG196616:JG196626 TC196616:TC196626 ACY196616:ACY196626 AMU196616:AMU196626 AWQ196616:AWQ196626 BGM196616:BGM196626 BQI196616:BQI196626 CAE196616:CAE196626 CKA196616:CKA196626 CTW196616:CTW196626 DDS196616:DDS196626 DNO196616:DNO196626 DXK196616:DXK196626 EHG196616:EHG196626 ERC196616:ERC196626 FAY196616:FAY196626 FKU196616:FKU196626 FUQ196616:FUQ196626 GEM196616:GEM196626 GOI196616:GOI196626 GYE196616:GYE196626 HIA196616:HIA196626 HRW196616:HRW196626 IBS196616:IBS196626 ILO196616:ILO196626 IVK196616:IVK196626 JFG196616:JFG196626 JPC196616:JPC196626 JYY196616:JYY196626 KIU196616:KIU196626 KSQ196616:KSQ196626 LCM196616:LCM196626 LMI196616:LMI196626 LWE196616:LWE196626 MGA196616:MGA196626 MPW196616:MPW196626 MZS196616:MZS196626 NJO196616:NJO196626 NTK196616:NTK196626 ODG196616:ODG196626 ONC196616:ONC196626 OWY196616:OWY196626 PGU196616:PGU196626 PQQ196616:PQQ196626 QAM196616:QAM196626 QKI196616:QKI196626 QUE196616:QUE196626 REA196616:REA196626 RNW196616:RNW196626 RXS196616:RXS196626 SHO196616:SHO196626 SRK196616:SRK196626 TBG196616:TBG196626 TLC196616:TLC196626 TUY196616:TUY196626 UEU196616:UEU196626 UOQ196616:UOQ196626 UYM196616:UYM196626 VII196616:VII196626 VSE196616:VSE196626 WCA196616:WCA196626 WLW196616:WLW196626 WVS196616:WVS196626 K262152:K262162 JG262152:JG262162 TC262152:TC262162 ACY262152:ACY262162 AMU262152:AMU262162 AWQ262152:AWQ262162 BGM262152:BGM262162 BQI262152:BQI262162 CAE262152:CAE262162 CKA262152:CKA262162 CTW262152:CTW262162 DDS262152:DDS262162 DNO262152:DNO262162 DXK262152:DXK262162 EHG262152:EHG262162 ERC262152:ERC262162 FAY262152:FAY262162 FKU262152:FKU262162 FUQ262152:FUQ262162 GEM262152:GEM262162 GOI262152:GOI262162 GYE262152:GYE262162 HIA262152:HIA262162 HRW262152:HRW262162 IBS262152:IBS262162 ILO262152:ILO262162 IVK262152:IVK262162 JFG262152:JFG262162 JPC262152:JPC262162 JYY262152:JYY262162 KIU262152:KIU262162 KSQ262152:KSQ262162 LCM262152:LCM262162 LMI262152:LMI262162 LWE262152:LWE262162 MGA262152:MGA262162 MPW262152:MPW262162 MZS262152:MZS262162 NJO262152:NJO262162 NTK262152:NTK262162 ODG262152:ODG262162 ONC262152:ONC262162 OWY262152:OWY262162 PGU262152:PGU262162 PQQ262152:PQQ262162 QAM262152:QAM262162 QKI262152:QKI262162 QUE262152:QUE262162 REA262152:REA262162 RNW262152:RNW262162 RXS262152:RXS262162 SHO262152:SHO262162 SRK262152:SRK262162 TBG262152:TBG262162 TLC262152:TLC262162 TUY262152:TUY262162 UEU262152:UEU262162 UOQ262152:UOQ262162 UYM262152:UYM262162 VII262152:VII262162 VSE262152:VSE262162 WCA262152:WCA262162 WLW262152:WLW262162 WVS262152:WVS262162 K327688:K327698 JG327688:JG327698 TC327688:TC327698 ACY327688:ACY327698 AMU327688:AMU327698 AWQ327688:AWQ327698 BGM327688:BGM327698 BQI327688:BQI327698 CAE327688:CAE327698 CKA327688:CKA327698 CTW327688:CTW327698 DDS327688:DDS327698 DNO327688:DNO327698 DXK327688:DXK327698 EHG327688:EHG327698 ERC327688:ERC327698 FAY327688:FAY327698 FKU327688:FKU327698 FUQ327688:FUQ327698 GEM327688:GEM327698 GOI327688:GOI327698 GYE327688:GYE327698 HIA327688:HIA327698 HRW327688:HRW327698 IBS327688:IBS327698 ILO327688:ILO327698 IVK327688:IVK327698 JFG327688:JFG327698 JPC327688:JPC327698 JYY327688:JYY327698 KIU327688:KIU327698 KSQ327688:KSQ327698 LCM327688:LCM327698 LMI327688:LMI327698 LWE327688:LWE327698 MGA327688:MGA327698 MPW327688:MPW327698 MZS327688:MZS327698 NJO327688:NJO327698 NTK327688:NTK327698 ODG327688:ODG327698 ONC327688:ONC327698 OWY327688:OWY327698 PGU327688:PGU327698 PQQ327688:PQQ327698 QAM327688:QAM327698 QKI327688:QKI327698 QUE327688:QUE327698 REA327688:REA327698 RNW327688:RNW327698 RXS327688:RXS327698 SHO327688:SHO327698 SRK327688:SRK327698 TBG327688:TBG327698 TLC327688:TLC327698 TUY327688:TUY327698 UEU327688:UEU327698 UOQ327688:UOQ327698 UYM327688:UYM327698 VII327688:VII327698 VSE327688:VSE327698 WCA327688:WCA327698 WLW327688:WLW327698 WVS327688:WVS327698 K393224:K393234 JG393224:JG393234 TC393224:TC393234 ACY393224:ACY393234 AMU393224:AMU393234 AWQ393224:AWQ393234 BGM393224:BGM393234 BQI393224:BQI393234 CAE393224:CAE393234 CKA393224:CKA393234 CTW393224:CTW393234 DDS393224:DDS393234 DNO393224:DNO393234 DXK393224:DXK393234 EHG393224:EHG393234 ERC393224:ERC393234 FAY393224:FAY393234 FKU393224:FKU393234 FUQ393224:FUQ393234 GEM393224:GEM393234 GOI393224:GOI393234 GYE393224:GYE393234 HIA393224:HIA393234 HRW393224:HRW393234 IBS393224:IBS393234 ILO393224:ILO393234 IVK393224:IVK393234 JFG393224:JFG393234 JPC393224:JPC393234 JYY393224:JYY393234 KIU393224:KIU393234 KSQ393224:KSQ393234 LCM393224:LCM393234 LMI393224:LMI393234 LWE393224:LWE393234 MGA393224:MGA393234 MPW393224:MPW393234 MZS393224:MZS393234 NJO393224:NJO393234 NTK393224:NTK393234 ODG393224:ODG393234 ONC393224:ONC393234 OWY393224:OWY393234 PGU393224:PGU393234 PQQ393224:PQQ393234 QAM393224:QAM393234 QKI393224:QKI393234 QUE393224:QUE393234 REA393224:REA393234 RNW393224:RNW393234 RXS393224:RXS393234 SHO393224:SHO393234 SRK393224:SRK393234 TBG393224:TBG393234 TLC393224:TLC393234 TUY393224:TUY393234 UEU393224:UEU393234 UOQ393224:UOQ393234 UYM393224:UYM393234 VII393224:VII393234 VSE393224:VSE393234 WCA393224:WCA393234 WLW393224:WLW393234 WVS393224:WVS393234 K458760:K458770 JG458760:JG458770 TC458760:TC458770 ACY458760:ACY458770 AMU458760:AMU458770 AWQ458760:AWQ458770 BGM458760:BGM458770 BQI458760:BQI458770 CAE458760:CAE458770 CKA458760:CKA458770 CTW458760:CTW458770 DDS458760:DDS458770 DNO458760:DNO458770 DXK458760:DXK458770 EHG458760:EHG458770 ERC458760:ERC458770 FAY458760:FAY458770 FKU458760:FKU458770 FUQ458760:FUQ458770 GEM458760:GEM458770 GOI458760:GOI458770 GYE458760:GYE458770 HIA458760:HIA458770 HRW458760:HRW458770 IBS458760:IBS458770 ILO458760:ILO458770 IVK458760:IVK458770 JFG458760:JFG458770 JPC458760:JPC458770 JYY458760:JYY458770 KIU458760:KIU458770 KSQ458760:KSQ458770 LCM458760:LCM458770 LMI458760:LMI458770 LWE458760:LWE458770 MGA458760:MGA458770 MPW458760:MPW458770 MZS458760:MZS458770 NJO458760:NJO458770 NTK458760:NTK458770 ODG458760:ODG458770 ONC458760:ONC458770 OWY458760:OWY458770 PGU458760:PGU458770 PQQ458760:PQQ458770 QAM458760:QAM458770 QKI458760:QKI458770 QUE458760:QUE458770 REA458760:REA458770 RNW458760:RNW458770 RXS458760:RXS458770 SHO458760:SHO458770 SRK458760:SRK458770 TBG458760:TBG458770 TLC458760:TLC458770 TUY458760:TUY458770 UEU458760:UEU458770 UOQ458760:UOQ458770 UYM458760:UYM458770 VII458760:VII458770 VSE458760:VSE458770 WCA458760:WCA458770 WLW458760:WLW458770 WVS458760:WVS458770 K524296:K524306 JG524296:JG524306 TC524296:TC524306 ACY524296:ACY524306 AMU524296:AMU524306 AWQ524296:AWQ524306 BGM524296:BGM524306 BQI524296:BQI524306 CAE524296:CAE524306 CKA524296:CKA524306 CTW524296:CTW524306 DDS524296:DDS524306 DNO524296:DNO524306 DXK524296:DXK524306 EHG524296:EHG524306 ERC524296:ERC524306 FAY524296:FAY524306 FKU524296:FKU524306 FUQ524296:FUQ524306 GEM524296:GEM524306 GOI524296:GOI524306 GYE524296:GYE524306 HIA524296:HIA524306 HRW524296:HRW524306 IBS524296:IBS524306 ILO524296:ILO524306 IVK524296:IVK524306 JFG524296:JFG524306 JPC524296:JPC524306 JYY524296:JYY524306 KIU524296:KIU524306 KSQ524296:KSQ524306 LCM524296:LCM524306 LMI524296:LMI524306 LWE524296:LWE524306 MGA524296:MGA524306 MPW524296:MPW524306 MZS524296:MZS524306 NJO524296:NJO524306 NTK524296:NTK524306 ODG524296:ODG524306 ONC524296:ONC524306 OWY524296:OWY524306 PGU524296:PGU524306 PQQ524296:PQQ524306 QAM524296:QAM524306 QKI524296:QKI524306 QUE524296:QUE524306 REA524296:REA524306 RNW524296:RNW524306 RXS524296:RXS524306 SHO524296:SHO524306 SRK524296:SRK524306 TBG524296:TBG524306 TLC524296:TLC524306 TUY524296:TUY524306 UEU524296:UEU524306 UOQ524296:UOQ524306 UYM524296:UYM524306 VII524296:VII524306 VSE524296:VSE524306 WCA524296:WCA524306 WLW524296:WLW524306 WVS524296:WVS524306 K589832:K589842 JG589832:JG589842 TC589832:TC589842 ACY589832:ACY589842 AMU589832:AMU589842 AWQ589832:AWQ589842 BGM589832:BGM589842 BQI589832:BQI589842 CAE589832:CAE589842 CKA589832:CKA589842 CTW589832:CTW589842 DDS589832:DDS589842 DNO589832:DNO589842 DXK589832:DXK589842 EHG589832:EHG589842 ERC589832:ERC589842 FAY589832:FAY589842 FKU589832:FKU589842 FUQ589832:FUQ589842 GEM589832:GEM589842 GOI589832:GOI589842 GYE589832:GYE589842 HIA589832:HIA589842 HRW589832:HRW589842 IBS589832:IBS589842 ILO589832:ILO589842 IVK589832:IVK589842 JFG589832:JFG589842 JPC589832:JPC589842 JYY589832:JYY589842 KIU589832:KIU589842 KSQ589832:KSQ589842 LCM589832:LCM589842 LMI589832:LMI589842 LWE589832:LWE589842 MGA589832:MGA589842 MPW589832:MPW589842 MZS589832:MZS589842 NJO589832:NJO589842 NTK589832:NTK589842 ODG589832:ODG589842 ONC589832:ONC589842 OWY589832:OWY589842 PGU589832:PGU589842 PQQ589832:PQQ589842 QAM589832:QAM589842 QKI589832:QKI589842 QUE589832:QUE589842 REA589832:REA589842 RNW589832:RNW589842 RXS589832:RXS589842 SHO589832:SHO589842 SRK589832:SRK589842 TBG589832:TBG589842 TLC589832:TLC589842 TUY589832:TUY589842 UEU589832:UEU589842 UOQ589832:UOQ589842 UYM589832:UYM589842 VII589832:VII589842 VSE589832:VSE589842 WCA589832:WCA589842 WLW589832:WLW589842 WVS589832:WVS589842 K655368:K655378 JG655368:JG655378 TC655368:TC655378 ACY655368:ACY655378 AMU655368:AMU655378 AWQ655368:AWQ655378 BGM655368:BGM655378 BQI655368:BQI655378 CAE655368:CAE655378 CKA655368:CKA655378 CTW655368:CTW655378 DDS655368:DDS655378 DNO655368:DNO655378 DXK655368:DXK655378 EHG655368:EHG655378 ERC655368:ERC655378 FAY655368:FAY655378 FKU655368:FKU655378 FUQ655368:FUQ655378 GEM655368:GEM655378 GOI655368:GOI655378 GYE655368:GYE655378 HIA655368:HIA655378 HRW655368:HRW655378 IBS655368:IBS655378 ILO655368:ILO655378 IVK655368:IVK655378 JFG655368:JFG655378 JPC655368:JPC655378 JYY655368:JYY655378 KIU655368:KIU655378 KSQ655368:KSQ655378 LCM655368:LCM655378 LMI655368:LMI655378 LWE655368:LWE655378 MGA655368:MGA655378 MPW655368:MPW655378 MZS655368:MZS655378 NJO655368:NJO655378 NTK655368:NTK655378 ODG655368:ODG655378 ONC655368:ONC655378 OWY655368:OWY655378 PGU655368:PGU655378 PQQ655368:PQQ655378 QAM655368:QAM655378 QKI655368:QKI655378 QUE655368:QUE655378 REA655368:REA655378 RNW655368:RNW655378 RXS655368:RXS655378 SHO655368:SHO655378 SRK655368:SRK655378 TBG655368:TBG655378 TLC655368:TLC655378 TUY655368:TUY655378 UEU655368:UEU655378 UOQ655368:UOQ655378 UYM655368:UYM655378 VII655368:VII655378 VSE655368:VSE655378 WCA655368:WCA655378 WLW655368:WLW655378 WVS655368:WVS655378 K720904:K720914 JG720904:JG720914 TC720904:TC720914 ACY720904:ACY720914 AMU720904:AMU720914 AWQ720904:AWQ720914 BGM720904:BGM720914 BQI720904:BQI720914 CAE720904:CAE720914 CKA720904:CKA720914 CTW720904:CTW720914 DDS720904:DDS720914 DNO720904:DNO720914 DXK720904:DXK720914 EHG720904:EHG720914 ERC720904:ERC720914 FAY720904:FAY720914 FKU720904:FKU720914 FUQ720904:FUQ720914 GEM720904:GEM720914 GOI720904:GOI720914 GYE720904:GYE720914 HIA720904:HIA720914 HRW720904:HRW720914 IBS720904:IBS720914 ILO720904:ILO720914 IVK720904:IVK720914 JFG720904:JFG720914 JPC720904:JPC720914 JYY720904:JYY720914 KIU720904:KIU720914 KSQ720904:KSQ720914 LCM720904:LCM720914 LMI720904:LMI720914 LWE720904:LWE720914 MGA720904:MGA720914 MPW720904:MPW720914 MZS720904:MZS720914 NJO720904:NJO720914 NTK720904:NTK720914 ODG720904:ODG720914 ONC720904:ONC720914 OWY720904:OWY720914 PGU720904:PGU720914 PQQ720904:PQQ720914 QAM720904:QAM720914 QKI720904:QKI720914 QUE720904:QUE720914 REA720904:REA720914 RNW720904:RNW720914 RXS720904:RXS720914 SHO720904:SHO720914 SRK720904:SRK720914 TBG720904:TBG720914 TLC720904:TLC720914 TUY720904:TUY720914 UEU720904:UEU720914 UOQ720904:UOQ720914 UYM720904:UYM720914 VII720904:VII720914 VSE720904:VSE720914 WCA720904:WCA720914 WLW720904:WLW720914 WVS720904:WVS720914 K786440:K786450 JG786440:JG786450 TC786440:TC786450 ACY786440:ACY786450 AMU786440:AMU786450 AWQ786440:AWQ786450 BGM786440:BGM786450 BQI786440:BQI786450 CAE786440:CAE786450 CKA786440:CKA786450 CTW786440:CTW786450 DDS786440:DDS786450 DNO786440:DNO786450 DXK786440:DXK786450 EHG786440:EHG786450 ERC786440:ERC786450 FAY786440:FAY786450 FKU786440:FKU786450 FUQ786440:FUQ786450 GEM786440:GEM786450 GOI786440:GOI786450 GYE786440:GYE786450 HIA786440:HIA786450 HRW786440:HRW786450 IBS786440:IBS786450 ILO786440:ILO786450 IVK786440:IVK786450 JFG786440:JFG786450 JPC786440:JPC786450 JYY786440:JYY786450 KIU786440:KIU786450 KSQ786440:KSQ786450 LCM786440:LCM786450 LMI786440:LMI786450 LWE786440:LWE786450 MGA786440:MGA786450 MPW786440:MPW786450 MZS786440:MZS786450 NJO786440:NJO786450 NTK786440:NTK786450 ODG786440:ODG786450 ONC786440:ONC786450 OWY786440:OWY786450 PGU786440:PGU786450 PQQ786440:PQQ786450 QAM786440:QAM786450 QKI786440:QKI786450 QUE786440:QUE786450 REA786440:REA786450 RNW786440:RNW786450 RXS786440:RXS786450 SHO786440:SHO786450 SRK786440:SRK786450 TBG786440:TBG786450 TLC786440:TLC786450 TUY786440:TUY786450 UEU786440:UEU786450 UOQ786440:UOQ786450 UYM786440:UYM786450 VII786440:VII786450 VSE786440:VSE786450 WCA786440:WCA786450 WLW786440:WLW786450 WVS786440:WVS786450 K851976:K851986 JG851976:JG851986 TC851976:TC851986 ACY851976:ACY851986 AMU851976:AMU851986 AWQ851976:AWQ851986 BGM851976:BGM851986 BQI851976:BQI851986 CAE851976:CAE851986 CKA851976:CKA851986 CTW851976:CTW851986 DDS851976:DDS851986 DNO851976:DNO851986 DXK851976:DXK851986 EHG851976:EHG851986 ERC851976:ERC851986 FAY851976:FAY851986 FKU851976:FKU851986 FUQ851976:FUQ851986 GEM851976:GEM851986 GOI851976:GOI851986 GYE851976:GYE851986 HIA851976:HIA851986 HRW851976:HRW851986 IBS851976:IBS851986 ILO851976:ILO851986 IVK851976:IVK851986 JFG851976:JFG851986 JPC851976:JPC851986 JYY851976:JYY851986 KIU851976:KIU851986 KSQ851976:KSQ851986 LCM851976:LCM851986 LMI851976:LMI851986 LWE851976:LWE851986 MGA851976:MGA851986 MPW851976:MPW851986 MZS851976:MZS851986 NJO851976:NJO851986 NTK851976:NTK851986 ODG851976:ODG851986 ONC851976:ONC851986 OWY851976:OWY851986 PGU851976:PGU851986 PQQ851976:PQQ851986 QAM851976:QAM851986 QKI851976:QKI851986 QUE851976:QUE851986 REA851976:REA851986 RNW851976:RNW851986 RXS851976:RXS851986 SHO851976:SHO851986 SRK851976:SRK851986 TBG851976:TBG851986 TLC851976:TLC851986 TUY851976:TUY851986 UEU851976:UEU851986 UOQ851976:UOQ851986 UYM851976:UYM851986 VII851976:VII851986 VSE851976:VSE851986 WCA851976:WCA851986 WLW851976:WLW851986 WVS851976:WVS851986 K917512:K917522 JG917512:JG917522 TC917512:TC917522 ACY917512:ACY917522 AMU917512:AMU917522 AWQ917512:AWQ917522 BGM917512:BGM917522 BQI917512:BQI917522 CAE917512:CAE917522 CKA917512:CKA917522 CTW917512:CTW917522 DDS917512:DDS917522 DNO917512:DNO917522 DXK917512:DXK917522 EHG917512:EHG917522 ERC917512:ERC917522 FAY917512:FAY917522 FKU917512:FKU917522 FUQ917512:FUQ917522 GEM917512:GEM917522 GOI917512:GOI917522 GYE917512:GYE917522 HIA917512:HIA917522 HRW917512:HRW917522 IBS917512:IBS917522 ILO917512:ILO917522 IVK917512:IVK917522 JFG917512:JFG917522 JPC917512:JPC917522 JYY917512:JYY917522 KIU917512:KIU917522 KSQ917512:KSQ917522 LCM917512:LCM917522 LMI917512:LMI917522 LWE917512:LWE917522 MGA917512:MGA917522 MPW917512:MPW917522 MZS917512:MZS917522 NJO917512:NJO917522 NTK917512:NTK917522 ODG917512:ODG917522 ONC917512:ONC917522 OWY917512:OWY917522 PGU917512:PGU917522 PQQ917512:PQQ917522 QAM917512:QAM917522 QKI917512:QKI917522 QUE917512:QUE917522 REA917512:REA917522 RNW917512:RNW917522 RXS917512:RXS917522 SHO917512:SHO917522 SRK917512:SRK917522 TBG917512:TBG917522 TLC917512:TLC917522 TUY917512:TUY917522 UEU917512:UEU917522 UOQ917512:UOQ917522 UYM917512:UYM917522 VII917512:VII917522 VSE917512:VSE917522 WCA917512:WCA917522 WLW917512:WLW917522 WVS917512:WVS917522 K983048:K983058 JG983048:JG983058 TC983048:TC983058 ACY983048:ACY983058 AMU983048:AMU983058 AWQ983048:AWQ983058 BGM983048:BGM983058 BQI983048:BQI983058 CAE983048:CAE983058 CKA983048:CKA983058 CTW983048:CTW983058 DDS983048:DDS983058 DNO983048:DNO983058 DXK983048:DXK983058 EHG983048:EHG983058 ERC983048:ERC983058 FAY983048:FAY983058 FKU983048:FKU983058 FUQ983048:FUQ983058 GEM983048:GEM983058 GOI983048:GOI983058 GYE983048:GYE983058 HIA983048:HIA983058 HRW983048:HRW983058 IBS983048:IBS983058 ILO983048:ILO983058 IVK983048:IVK983058 JFG983048:JFG983058 JPC983048:JPC983058 JYY983048:JYY983058 KIU983048:KIU983058 KSQ983048:KSQ983058 LCM983048:LCM983058 LMI983048:LMI983058 LWE983048:LWE983058 MGA983048:MGA983058 MPW983048:MPW983058 MZS983048:MZS983058 NJO983048:NJO983058 NTK983048:NTK983058 ODG983048:ODG983058 ONC983048:ONC983058 OWY983048:OWY983058 PGU983048:PGU983058 PQQ983048:PQQ983058 QAM983048:QAM983058 QKI983048:QKI983058 QUE983048:QUE983058 REA983048:REA983058 RNW983048:RNW983058 RXS983048:RXS983058 SHO983048:SHO983058 SRK983048:SRK983058 TBG983048:TBG983058 TLC983048:TLC983058 TUY983048:TUY983058 UEU983048:UEU983058 UOQ983048:UOQ983058 UYM983048:UYM983058 VII983048:VII983058 VSE983048:VSE983058 WCA983048:WCA983058 WLW983048:WLW983058 WVS983048:WVS983058 O8:O18 JK8:JK18 TG8:TG18 ADC8:ADC18 AMY8:AMY18 AWU8:AWU18 BGQ8:BGQ18 BQM8:BQM18 CAI8:CAI18 CKE8:CKE18 CUA8:CUA18 DDW8:DDW18 DNS8:DNS18 DXO8:DXO18 EHK8:EHK18 ERG8:ERG18 FBC8:FBC18 FKY8:FKY18 FUU8:FUU18 GEQ8:GEQ18 GOM8:GOM18 GYI8:GYI18 HIE8:HIE18 HSA8:HSA18 IBW8:IBW18 ILS8:ILS18 IVO8:IVO18 JFK8:JFK18 JPG8:JPG18 JZC8:JZC18 KIY8:KIY18 KSU8:KSU18 LCQ8:LCQ18 LMM8:LMM18 LWI8:LWI18 MGE8:MGE18 MQA8:MQA18 MZW8:MZW18 NJS8:NJS18 NTO8:NTO18 ODK8:ODK18 ONG8:ONG18 OXC8:OXC18 PGY8:PGY18 PQU8:PQU18 QAQ8:QAQ18 QKM8:QKM18 QUI8:QUI18 REE8:REE18 ROA8:ROA18 RXW8:RXW18 SHS8:SHS18 SRO8:SRO18 TBK8:TBK18 TLG8:TLG18 TVC8:TVC18 UEY8:UEY18 UOU8:UOU18 UYQ8:UYQ18 VIM8:VIM18 VSI8:VSI18 WCE8:WCE18 WMA8:WMA18 WVW8:WVW18 O65544:O65554 JK65544:JK65554 TG65544:TG65554 ADC65544:ADC65554 AMY65544:AMY65554 AWU65544:AWU65554 BGQ65544:BGQ65554 BQM65544:BQM65554 CAI65544:CAI65554 CKE65544:CKE65554 CUA65544:CUA65554 DDW65544:DDW65554 DNS65544:DNS65554 DXO65544:DXO65554 EHK65544:EHK65554 ERG65544:ERG65554 FBC65544:FBC65554 FKY65544:FKY65554 FUU65544:FUU65554 GEQ65544:GEQ65554 GOM65544:GOM65554 GYI65544:GYI65554 HIE65544:HIE65554 HSA65544:HSA65554 IBW65544:IBW65554 ILS65544:ILS65554 IVO65544:IVO65554 JFK65544:JFK65554 JPG65544:JPG65554 JZC65544:JZC65554 KIY65544:KIY65554 KSU65544:KSU65554 LCQ65544:LCQ65554 LMM65544:LMM65554 LWI65544:LWI65554 MGE65544:MGE65554 MQA65544:MQA65554 MZW65544:MZW65554 NJS65544:NJS65554 NTO65544:NTO65554 ODK65544:ODK65554 ONG65544:ONG65554 OXC65544:OXC65554 PGY65544:PGY65554 PQU65544:PQU65554 QAQ65544:QAQ65554 QKM65544:QKM65554 QUI65544:QUI65554 REE65544:REE65554 ROA65544:ROA65554 RXW65544:RXW65554 SHS65544:SHS65554 SRO65544:SRO65554 TBK65544:TBK65554 TLG65544:TLG65554 TVC65544:TVC65554 UEY65544:UEY65554 UOU65544:UOU65554 UYQ65544:UYQ65554 VIM65544:VIM65554 VSI65544:VSI65554 WCE65544:WCE65554 WMA65544:WMA65554 WVW65544:WVW65554 O131080:O131090 JK131080:JK131090 TG131080:TG131090 ADC131080:ADC131090 AMY131080:AMY131090 AWU131080:AWU131090 BGQ131080:BGQ131090 BQM131080:BQM131090 CAI131080:CAI131090 CKE131080:CKE131090 CUA131080:CUA131090 DDW131080:DDW131090 DNS131080:DNS131090 DXO131080:DXO131090 EHK131080:EHK131090 ERG131080:ERG131090 FBC131080:FBC131090 FKY131080:FKY131090 FUU131080:FUU131090 GEQ131080:GEQ131090 GOM131080:GOM131090 GYI131080:GYI131090 HIE131080:HIE131090 HSA131080:HSA131090 IBW131080:IBW131090 ILS131080:ILS131090 IVO131080:IVO131090 JFK131080:JFK131090 JPG131080:JPG131090 JZC131080:JZC131090 KIY131080:KIY131090 KSU131080:KSU131090 LCQ131080:LCQ131090 LMM131080:LMM131090 LWI131080:LWI131090 MGE131080:MGE131090 MQA131080:MQA131090 MZW131080:MZW131090 NJS131080:NJS131090 NTO131080:NTO131090 ODK131080:ODK131090 ONG131080:ONG131090 OXC131080:OXC131090 PGY131080:PGY131090 PQU131080:PQU131090 QAQ131080:QAQ131090 QKM131080:QKM131090 QUI131080:QUI131090 REE131080:REE131090 ROA131080:ROA131090 RXW131080:RXW131090 SHS131080:SHS131090 SRO131080:SRO131090 TBK131080:TBK131090 TLG131080:TLG131090 TVC131080:TVC131090 UEY131080:UEY131090 UOU131080:UOU131090 UYQ131080:UYQ131090 VIM131080:VIM131090 VSI131080:VSI131090 WCE131080:WCE131090 WMA131080:WMA131090 WVW131080:WVW131090 O196616:O196626 JK196616:JK196626 TG196616:TG196626 ADC196616:ADC196626 AMY196616:AMY196626 AWU196616:AWU196626 BGQ196616:BGQ196626 BQM196616:BQM196626 CAI196616:CAI196626 CKE196616:CKE196626 CUA196616:CUA196626 DDW196616:DDW196626 DNS196616:DNS196626 DXO196616:DXO196626 EHK196616:EHK196626 ERG196616:ERG196626 FBC196616:FBC196626 FKY196616:FKY196626 FUU196616:FUU196626 GEQ196616:GEQ196626 GOM196616:GOM196626 GYI196616:GYI196626 HIE196616:HIE196626 HSA196616:HSA196626 IBW196616:IBW196626 ILS196616:ILS196626 IVO196616:IVO196626 JFK196616:JFK196626 JPG196616:JPG196626 JZC196616:JZC196626 KIY196616:KIY196626 KSU196616:KSU196626 LCQ196616:LCQ196626 LMM196616:LMM196626 LWI196616:LWI196626 MGE196616:MGE196626 MQA196616:MQA196626 MZW196616:MZW196626 NJS196616:NJS196626 NTO196616:NTO196626 ODK196616:ODK196626 ONG196616:ONG196626 OXC196616:OXC196626 PGY196616:PGY196626 PQU196616:PQU196626 QAQ196616:QAQ196626 QKM196616:QKM196626 QUI196616:QUI196626 REE196616:REE196626 ROA196616:ROA196626 RXW196616:RXW196626 SHS196616:SHS196626 SRO196616:SRO196626 TBK196616:TBK196626 TLG196616:TLG196626 TVC196616:TVC196626 UEY196616:UEY196626 UOU196616:UOU196626 UYQ196616:UYQ196626 VIM196616:VIM196626 VSI196616:VSI196626 WCE196616:WCE196626 WMA196616:WMA196626 WVW196616:WVW196626 O262152:O262162 JK262152:JK262162 TG262152:TG262162 ADC262152:ADC262162 AMY262152:AMY262162 AWU262152:AWU262162 BGQ262152:BGQ262162 BQM262152:BQM262162 CAI262152:CAI262162 CKE262152:CKE262162 CUA262152:CUA262162 DDW262152:DDW262162 DNS262152:DNS262162 DXO262152:DXO262162 EHK262152:EHK262162 ERG262152:ERG262162 FBC262152:FBC262162 FKY262152:FKY262162 FUU262152:FUU262162 GEQ262152:GEQ262162 GOM262152:GOM262162 GYI262152:GYI262162 HIE262152:HIE262162 HSA262152:HSA262162 IBW262152:IBW262162 ILS262152:ILS262162 IVO262152:IVO262162 JFK262152:JFK262162 JPG262152:JPG262162 JZC262152:JZC262162 KIY262152:KIY262162 KSU262152:KSU262162 LCQ262152:LCQ262162 LMM262152:LMM262162 LWI262152:LWI262162 MGE262152:MGE262162 MQA262152:MQA262162 MZW262152:MZW262162 NJS262152:NJS262162 NTO262152:NTO262162 ODK262152:ODK262162 ONG262152:ONG262162 OXC262152:OXC262162 PGY262152:PGY262162 PQU262152:PQU262162 QAQ262152:QAQ262162 QKM262152:QKM262162 QUI262152:QUI262162 REE262152:REE262162 ROA262152:ROA262162 RXW262152:RXW262162 SHS262152:SHS262162 SRO262152:SRO262162 TBK262152:TBK262162 TLG262152:TLG262162 TVC262152:TVC262162 UEY262152:UEY262162 UOU262152:UOU262162 UYQ262152:UYQ262162 VIM262152:VIM262162 VSI262152:VSI262162 WCE262152:WCE262162 WMA262152:WMA262162 WVW262152:WVW262162 O327688:O327698 JK327688:JK327698 TG327688:TG327698 ADC327688:ADC327698 AMY327688:AMY327698 AWU327688:AWU327698 BGQ327688:BGQ327698 BQM327688:BQM327698 CAI327688:CAI327698 CKE327688:CKE327698 CUA327688:CUA327698 DDW327688:DDW327698 DNS327688:DNS327698 DXO327688:DXO327698 EHK327688:EHK327698 ERG327688:ERG327698 FBC327688:FBC327698 FKY327688:FKY327698 FUU327688:FUU327698 GEQ327688:GEQ327698 GOM327688:GOM327698 GYI327688:GYI327698 HIE327688:HIE327698 HSA327688:HSA327698 IBW327688:IBW327698 ILS327688:ILS327698 IVO327688:IVO327698 JFK327688:JFK327698 JPG327688:JPG327698 JZC327688:JZC327698 KIY327688:KIY327698 KSU327688:KSU327698 LCQ327688:LCQ327698 LMM327688:LMM327698 LWI327688:LWI327698 MGE327688:MGE327698 MQA327688:MQA327698 MZW327688:MZW327698 NJS327688:NJS327698 NTO327688:NTO327698 ODK327688:ODK327698 ONG327688:ONG327698 OXC327688:OXC327698 PGY327688:PGY327698 PQU327688:PQU327698 QAQ327688:QAQ327698 QKM327688:QKM327698 QUI327688:QUI327698 REE327688:REE327698 ROA327688:ROA327698 RXW327688:RXW327698 SHS327688:SHS327698 SRO327688:SRO327698 TBK327688:TBK327698 TLG327688:TLG327698 TVC327688:TVC327698 UEY327688:UEY327698 UOU327688:UOU327698 UYQ327688:UYQ327698 VIM327688:VIM327698 VSI327688:VSI327698 WCE327688:WCE327698 WMA327688:WMA327698 WVW327688:WVW327698 O393224:O393234 JK393224:JK393234 TG393224:TG393234 ADC393224:ADC393234 AMY393224:AMY393234 AWU393224:AWU393234 BGQ393224:BGQ393234 BQM393224:BQM393234 CAI393224:CAI393234 CKE393224:CKE393234 CUA393224:CUA393234 DDW393224:DDW393234 DNS393224:DNS393234 DXO393224:DXO393234 EHK393224:EHK393234 ERG393224:ERG393234 FBC393224:FBC393234 FKY393224:FKY393234 FUU393224:FUU393234 GEQ393224:GEQ393234 GOM393224:GOM393234 GYI393224:GYI393234 HIE393224:HIE393234 HSA393224:HSA393234 IBW393224:IBW393234 ILS393224:ILS393234 IVO393224:IVO393234 JFK393224:JFK393234 JPG393224:JPG393234 JZC393224:JZC393234 KIY393224:KIY393234 KSU393224:KSU393234 LCQ393224:LCQ393234 LMM393224:LMM393234 LWI393224:LWI393234 MGE393224:MGE393234 MQA393224:MQA393234 MZW393224:MZW393234 NJS393224:NJS393234 NTO393224:NTO393234 ODK393224:ODK393234 ONG393224:ONG393234 OXC393224:OXC393234 PGY393224:PGY393234 PQU393224:PQU393234 QAQ393224:QAQ393234 QKM393224:QKM393234 QUI393224:QUI393234 REE393224:REE393234 ROA393224:ROA393234 RXW393224:RXW393234 SHS393224:SHS393234 SRO393224:SRO393234 TBK393224:TBK393234 TLG393224:TLG393234 TVC393224:TVC393234 UEY393224:UEY393234 UOU393224:UOU393234 UYQ393224:UYQ393234 VIM393224:VIM393234 VSI393224:VSI393234 WCE393224:WCE393234 WMA393224:WMA393234 WVW393224:WVW393234 O458760:O458770 JK458760:JK458770 TG458760:TG458770 ADC458760:ADC458770 AMY458760:AMY458770 AWU458760:AWU458770 BGQ458760:BGQ458770 BQM458760:BQM458770 CAI458760:CAI458770 CKE458760:CKE458770 CUA458760:CUA458770 DDW458760:DDW458770 DNS458760:DNS458770 DXO458760:DXO458770 EHK458760:EHK458770 ERG458760:ERG458770 FBC458760:FBC458770 FKY458760:FKY458770 FUU458760:FUU458770 GEQ458760:GEQ458770 GOM458760:GOM458770 GYI458760:GYI458770 HIE458760:HIE458770 HSA458760:HSA458770 IBW458760:IBW458770 ILS458760:ILS458770 IVO458760:IVO458770 JFK458760:JFK458770 JPG458760:JPG458770 JZC458760:JZC458770 KIY458760:KIY458770 KSU458760:KSU458770 LCQ458760:LCQ458770 LMM458760:LMM458770 LWI458760:LWI458770 MGE458760:MGE458770 MQA458760:MQA458770 MZW458760:MZW458770 NJS458760:NJS458770 NTO458760:NTO458770 ODK458760:ODK458770 ONG458760:ONG458770 OXC458760:OXC458770 PGY458760:PGY458770 PQU458760:PQU458770 QAQ458760:QAQ458770 QKM458760:QKM458770 QUI458760:QUI458770 REE458760:REE458770 ROA458760:ROA458770 RXW458760:RXW458770 SHS458760:SHS458770 SRO458760:SRO458770 TBK458760:TBK458770 TLG458760:TLG458770 TVC458760:TVC458770 UEY458760:UEY458770 UOU458760:UOU458770 UYQ458760:UYQ458770 VIM458760:VIM458770 VSI458760:VSI458770 WCE458760:WCE458770 WMA458760:WMA458770 WVW458760:WVW458770 O524296:O524306 JK524296:JK524306 TG524296:TG524306 ADC524296:ADC524306 AMY524296:AMY524306 AWU524296:AWU524306 BGQ524296:BGQ524306 BQM524296:BQM524306 CAI524296:CAI524306 CKE524296:CKE524306 CUA524296:CUA524306 DDW524296:DDW524306 DNS524296:DNS524306 DXO524296:DXO524306 EHK524296:EHK524306 ERG524296:ERG524306 FBC524296:FBC524306 FKY524296:FKY524306 FUU524296:FUU524306 GEQ524296:GEQ524306 GOM524296:GOM524306 GYI524296:GYI524306 HIE524296:HIE524306 HSA524296:HSA524306 IBW524296:IBW524306 ILS524296:ILS524306 IVO524296:IVO524306 JFK524296:JFK524306 JPG524296:JPG524306 JZC524296:JZC524306 KIY524296:KIY524306 KSU524296:KSU524306 LCQ524296:LCQ524306 LMM524296:LMM524306 LWI524296:LWI524306 MGE524296:MGE524306 MQA524296:MQA524306 MZW524296:MZW524306 NJS524296:NJS524306 NTO524296:NTO524306 ODK524296:ODK524306 ONG524296:ONG524306 OXC524296:OXC524306 PGY524296:PGY524306 PQU524296:PQU524306 QAQ524296:QAQ524306 QKM524296:QKM524306 QUI524296:QUI524306 REE524296:REE524306 ROA524296:ROA524306 RXW524296:RXW524306 SHS524296:SHS524306 SRO524296:SRO524306 TBK524296:TBK524306 TLG524296:TLG524306 TVC524296:TVC524306 UEY524296:UEY524306 UOU524296:UOU524306 UYQ524296:UYQ524306 VIM524296:VIM524306 VSI524296:VSI524306 WCE524296:WCE524306 WMA524296:WMA524306 WVW524296:WVW524306 O589832:O589842 JK589832:JK589842 TG589832:TG589842 ADC589832:ADC589842 AMY589832:AMY589842 AWU589832:AWU589842 BGQ589832:BGQ589842 BQM589832:BQM589842 CAI589832:CAI589842 CKE589832:CKE589842 CUA589832:CUA589842 DDW589832:DDW589842 DNS589832:DNS589842 DXO589832:DXO589842 EHK589832:EHK589842 ERG589832:ERG589842 FBC589832:FBC589842 FKY589832:FKY589842 FUU589832:FUU589842 GEQ589832:GEQ589842 GOM589832:GOM589842 GYI589832:GYI589842 HIE589832:HIE589842 HSA589832:HSA589842 IBW589832:IBW589842 ILS589832:ILS589842 IVO589832:IVO589842 JFK589832:JFK589842 JPG589832:JPG589842 JZC589832:JZC589842 KIY589832:KIY589842 KSU589832:KSU589842 LCQ589832:LCQ589842 LMM589832:LMM589842 LWI589832:LWI589842 MGE589832:MGE589842 MQA589832:MQA589842 MZW589832:MZW589842 NJS589832:NJS589842 NTO589832:NTO589842 ODK589832:ODK589842 ONG589832:ONG589842 OXC589832:OXC589842 PGY589832:PGY589842 PQU589832:PQU589842 QAQ589832:QAQ589842 QKM589832:QKM589842 QUI589832:QUI589842 REE589832:REE589842 ROA589832:ROA589842 RXW589832:RXW589842 SHS589832:SHS589842 SRO589832:SRO589842 TBK589832:TBK589842 TLG589832:TLG589842 TVC589832:TVC589842 UEY589832:UEY589842 UOU589832:UOU589842 UYQ589832:UYQ589842 VIM589832:VIM589842 VSI589832:VSI589842 WCE589832:WCE589842 WMA589832:WMA589842 WVW589832:WVW589842 O655368:O655378 JK655368:JK655378 TG655368:TG655378 ADC655368:ADC655378 AMY655368:AMY655378 AWU655368:AWU655378 BGQ655368:BGQ655378 BQM655368:BQM655378 CAI655368:CAI655378 CKE655368:CKE655378 CUA655368:CUA655378 DDW655368:DDW655378 DNS655368:DNS655378 DXO655368:DXO655378 EHK655368:EHK655378 ERG655368:ERG655378 FBC655368:FBC655378 FKY655368:FKY655378 FUU655368:FUU655378 GEQ655368:GEQ655378 GOM655368:GOM655378 GYI655368:GYI655378 HIE655368:HIE655378 HSA655368:HSA655378 IBW655368:IBW655378 ILS655368:ILS655378 IVO655368:IVO655378 JFK655368:JFK655378 JPG655368:JPG655378 JZC655368:JZC655378 KIY655368:KIY655378 KSU655368:KSU655378 LCQ655368:LCQ655378 LMM655368:LMM655378 LWI655368:LWI655378 MGE655368:MGE655378 MQA655368:MQA655378 MZW655368:MZW655378 NJS655368:NJS655378 NTO655368:NTO655378 ODK655368:ODK655378 ONG655368:ONG655378 OXC655368:OXC655378 PGY655368:PGY655378 PQU655368:PQU655378 QAQ655368:QAQ655378 QKM655368:QKM655378 QUI655368:QUI655378 REE655368:REE655378 ROA655368:ROA655378 RXW655368:RXW655378 SHS655368:SHS655378 SRO655368:SRO655378 TBK655368:TBK655378 TLG655368:TLG655378 TVC655368:TVC655378 UEY655368:UEY655378 UOU655368:UOU655378 UYQ655368:UYQ655378 VIM655368:VIM655378 VSI655368:VSI655378 WCE655368:WCE655378 WMA655368:WMA655378 WVW655368:WVW655378 O720904:O720914 JK720904:JK720914 TG720904:TG720914 ADC720904:ADC720914 AMY720904:AMY720914 AWU720904:AWU720914 BGQ720904:BGQ720914 BQM720904:BQM720914 CAI720904:CAI720914 CKE720904:CKE720914 CUA720904:CUA720914 DDW720904:DDW720914 DNS720904:DNS720914 DXO720904:DXO720914 EHK720904:EHK720914 ERG720904:ERG720914 FBC720904:FBC720914 FKY720904:FKY720914 FUU720904:FUU720914 GEQ720904:GEQ720914 GOM720904:GOM720914 GYI720904:GYI720914 HIE720904:HIE720914 HSA720904:HSA720914 IBW720904:IBW720914 ILS720904:ILS720914 IVO720904:IVO720914 JFK720904:JFK720914 JPG720904:JPG720914 JZC720904:JZC720914 KIY720904:KIY720914 KSU720904:KSU720914 LCQ720904:LCQ720914 LMM720904:LMM720914 LWI720904:LWI720914 MGE720904:MGE720914 MQA720904:MQA720914 MZW720904:MZW720914 NJS720904:NJS720914 NTO720904:NTO720914 ODK720904:ODK720914 ONG720904:ONG720914 OXC720904:OXC720914 PGY720904:PGY720914 PQU720904:PQU720914 QAQ720904:QAQ720914 QKM720904:QKM720914 QUI720904:QUI720914 REE720904:REE720914 ROA720904:ROA720914 RXW720904:RXW720914 SHS720904:SHS720914 SRO720904:SRO720914 TBK720904:TBK720914 TLG720904:TLG720914 TVC720904:TVC720914 UEY720904:UEY720914 UOU720904:UOU720914 UYQ720904:UYQ720914 VIM720904:VIM720914 VSI720904:VSI720914 WCE720904:WCE720914 WMA720904:WMA720914 WVW720904:WVW720914 O786440:O786450 JK786440:JK786450 TG786440:TG786450 ADC786440:ADC786450 AMY786440:AMY786450 AWU786440:AWU786450 BGQ786440:BGQ786450 BQM786440:BQM786450 CAI786440:CAI786450 CKE786440:CKE786450 CUA786440:CUA786450 DDW786440:DDW786450 DNS786440:DNS786450 DXO786440:DXO786450 EHK786440:EHK786450 ERG786440:ERG786450 FBC786440:FBC786450 FKY786440:FKY786450 FUU786440:FUU786450 GEQ786440:GEQ786450 GOM786440:GOM786450 GYI786440:GYI786450 HIE786440:HIE786450 HSA786440:HSA786450 IBW786440:IBW786450 ILS786440:ILS786450 IVO786440:IVO786450 JFK786440:JFK786450 JPG786440:JPG786450 JZC786440:JZC786450 KIY786440:KIY786450 KSU786440:KSU786450 LCQ786440:LCQ786450 LMM786440:LMM786450 LWI786440:LWI786450 MGE786440:MGE786450 MQA786440:MQA786450 MZW786440:MZW786450 NJS786440:NJS786450 NTO786440:NTO786450 ODK786440:ODK786450 ONG786440:ONG786450 OXC786440:OXC786450 PGY786440:PGY786450 PQU786440:PQU786450 QAQ786440:QAQ786450 QKM786440:QKM786450 QUI786440:QUI786450 REE786440:REE786450 ROA786440:ROA786450 RXW786440:RXW786450 SHS786440:SHS786450 SRO786440:SRO786450 TBK786440:TBK786450 TLG786440:TLG786450 TVC786440:TVC786450 UEY786440:UEY786450 UOU786440:UOU786450 UYQ786440:UYQ786450 VIM786440:VIM786450 VSI786440:VSI786450 WCE786440:WCE786450 WMA786440:WMA786450 WVW786440:WVW786450 O851976:O851986 JK851976:JK851986 TG851976:TG851986 ADC851976:ADC851986 AMY851976:AMY851986 AWU851976:AWU851986 BGQ851976:BGQ851986 BQM851976:BQM851986 CAI851976:CAI851986 CKE851976:CKE851986 CUA851976:CUA851986 DDW851976:DDW851986 DNS851976:DNS851986 DXO851976:DXO851986 EHK851976:EHK851986 ERG851976:ERG851986 FBC851976:FBC851986 FKY851976:FKY851986 FUU851976:FUU851986 GEQ851976:GEQ851986 GOM851976:GOM851986 GYI851976:GYI851986 HIE851976:HIE851986 HSA851976:HSA851986 IBW851976:IBW851986 ILS851976:ILS851986 IVO851976:IVO851986 JFK851976:JFK851986 JPG851976:JPG851986 JZC851976:JZC851986 KIY851976:KIY851986 KSU851976:KSU851986 LCQ851976:LCQ851986 LMM851976:LMM851986 LWI851976:LWI851986 MGE851976:MGE851986 MQA851976:MQA851986 MZW851976:MZW851986 NJS851976:NJS851986 NTO851976:NTO851986 ODK851976:ODK851986 ONG851976:ONG851986 OXC851976:OXC851986 PGY851976:PGY851986 PQU851976:PQU851986 QAQ851976:QAQ851986 QKM851976:QKM851986 QUI851976:QUI851986 REE851976:REE851986 ROA851976:ROA851986 RXW851976:RXW851986 SHS851976:SHS851986 SRO851976:SRO851986 TBK851976:TBK851986 TLG851976:TLG851986 TVC851976:TVC851986 UEY851976:UEY851986 UOU851976:UOU851986 UYQ851976:UYQ851986 VIM851976:VIM851986 VSI851976:VSI851986 WCE851976:WCE851986 WMA851976:WMA851986 WVW851976:WVW851986 O917512:O917522 JK917512:JK917522 TG917512:TG917522 ADC917512:ADC917522 AMY917512:AMY917522 AWU917512:AWU917522 BGQ917512:BGQ917522 BQM917512:BQM917522 CAI917512:CAI917522 CKE917512:CKE917522 CUA917512:CUA917522 DDW917512:DDW917522 DNS917512:DNS917522 DXO917512:DXO917522 EHK917512:EHK917522 ERG917512:ERG917522 FBC917512:FBC917522 FKY917512:FKY917522 FUU917512:FUU917522 GEQ917512:GEQ917522 GOM917512:GOM917522 GYI917512:GYI917522 HIE917512:HIE917522 HSA917512:HSA917522 IBW917512:IBW917522 ILS917512:ILS917522 IVO917512:IVO917522 JFK917512:JFK917522 JPG917512:JPG917522 JZC917512:JZC917522 KIY917512:KIY917522 KSU917512:KSU917522 LCQ917512:LCQ917522 LMM917512:LMM917522 LWI917512:LWI917522 MGE917512:MGE917522 MQA917512:MQA917522 MZW917512:MZW917522 NJS917512:NJS917522 NTO917512:NTO917522 ODK917512:ODK917522 ONG917512:ONG917522 OXC917512:OXC917522 PGY917512:PGY917522 PQU917512:PQU917522 QAQ917512:QAQ917522 QKM917512:QKM917522 QUI917512:QUI917522 REE917512:REE917522 ROA917512:ROA917522 RXW917512:RXW917522 SHS917512:SHS917522 SRO917512:SRO917522 TBK917512:TBK917522 TLG917512:TLG917522 TVC917512:TVC917522 UEY917512:UEY917522 UOU917512:UOU917522 UYQ917512:UYQ917522 VIM917512:VIM917522 VSI917512:VSI917522 WCE917512:WCE917522 WMA917512:WMA917522 WVW917512:WVW917522 O983048:O983058 JK983048:JK983058 TG983048:TG983058 ADC983048:ADC983058 AMY983048:AMY983058 AWU983048:AWU983058 BGQ983048:BGQ983058 BQM983048:BQM983058 CAI983048:CAI983058 CKE983048:CKE983058 CUA983048:CUA983058 DDW983048:DDW983058 DNS983048:DNS983058 DXO983048:DXO983058 EHK983048:EHK983058 ERG983048:ERG983058 FBC983048:FBC983058 FKY983048:FKY983058 FUU983048:FUU983058 GEQ983048:GEQ983058 GOM983048:GOM983058 GYI983048:GYI983058 HIE983048:HIE983058 HSA983048:HSA983058 IBW983048:IBW983058 ILS983048:ILS983058 IVO983048:IVO983058 JFK983048:JFK983058 JPG983048:JPG983058 JZC983048:JZC983058 KIY983048:KIY983058 KSU983048:KSU983058 LCQ983048:LCQ983058 LMM983048:LMM983058 LWI983048:LWI983058 MGE983048:MGE983058 MQA983048:MQA983058 MZW983048:MZW983058 NJS983048:NJS983058 NTO983048:NTO983058 ODK983048:ODK983058 ONG983048:ONG983058 OXC983048:OXC983058 PGY983048:PGY983058 PQU983048:PQU983058 QAQ983048:QAQ983058 QKM983048:QKM983058 QUI983048:QUI983058 REE983048:REE983058 ROA983048:ROA983058 RXW983048:RXW983058 SHS983048:SHS983058 SRO983048:SRO983058 TBK983048:TBK983058 TLG983048:TLG983058 TVC983048:TVC983058 UEY983048:UEY983058 UOU983048:UOU983058 UYQ983048:UYQ983058 VIM983048:VIM983058 VSI983048:VSI983058 WCE983048:WCE983058 WMA983048:WMA983058 WVW983048:WVW983058 G8:G18 JC8:JC18 SY8:SY18 ACU8:ACU18 AMQ8:AMQ18 AWM8:AWM18 BGI8:BGI18 BQE8:BQE18 CAA8:CAA18 CJW8:CJW18 CTS8:CTS18 DDO8:DDO18 DNK8:DNK18 DXG8:DXG18 EHC8:EHC18 EQY8:EQY18 FAU8:FAU18 FKQ8:FKQ18 FUM8:FUM18 GEI8:GEI18 GOE8:GOE18 GYA8:GYA18 HHW8:HHW18 HRS8:HRS18 IBO8:IBO18 ILK8:ILK18 IVG8:IVG18 JFC8:JFC18 JOY8:JOY18 JYU8:JYU18 KIQ8:KIQ18 KSM8:KSM18 LCI8:LCI18 LME8:LME18 LWA8:LWA18 MFW8:MFW18 MPS8:MPS18 MZO8:MZO18 NJK8:NJK18 NTG8:NTG18 ODC8:ODC18 OMY8:OMY18 OWU8:OWU18 PGQ8:PGQ18 PQM8:PQM18 QAI8:QAI18 QKE8:QKE18 QUA8:QUA18 RDW8:RDW18 RNS8:RNS18 RXO8:RXO18 SHK8:SHK18 SRG8:SRG18 TBC8:TBC18 TKY8:TKY18 TUU8:TUU18 UEQ8:UEQ18 UOM8:UOM18 UYI8:UYI18 VIE8:VIE18 VSA8:VSA18 WBW8:WBW18 WLS8:WLS18 WVO8:WVO18 G65544:G65554 JC65544:JC65554 SY65544:SY65554 ACU65544:ACU65554 AMQ65544:AMQ65554 AWM65544:AWM65554 BGI65544:BGI65554 BQE65544:BQE65554 CAA65544:CAA65554 CJW65544:CJW65554 CTS65544:CTS65554 DDO65544:DDO65554 DNK65544:DNK65554 DXG65544:DXG65554 EHC65544:EHC65554 EQY65544:EQY65554 FAU65544:FAU65554 FKQ65544:FKQ65554 FUM65544:FUM65554 GEI65544:GEI65554 GOE65544:GOE65554 GYA65544:GYA65554 HHW65544:HHW65554 HRS65544:HRS65554 IBO65544:IBO65554 ILK65544:ILK65554 IVG65544:IVG65554 JFC65544:JFC65554 JOY65544:JOY65554 JYU65544:JYU65554 KIQ65544:KIQ65554 KSM65544:KSM65554 LCI65544:LCI65554 LME65544:LME65554 LWA65544:LWA65554 MFW65544:MFW65554 MPS65544:MPS65554 MZO65544:MZO65554 NJK65544:NJK65554 NTG65544:NTG65554 ODC65544:ODC65554 OMY65544:OMY65554 OWU65544:OWU65554 PGQ65544:PGQ65554 PQM65544:PQM65554 QAI65544:QAI65554 QKE65544:QKE65554 QUA65544:QUA65554 RDW65544:RDW65554 RNS65544:RNS65554 RXO65544:RXO65554 SHK65544:SHK65554 SRG65544:SRG65554 TBC65544:TBC65554 TKY65544:TKY65554 TUU65544:TUU65554 UEQ65544:UEQ65554 UOM65544:UOM65554 UYI65544:UYI65554 VIE65544:VIE65554 VSA65544:VSA65554 WBW65544:WBW65554 WLS65544:WLS65554 WVO65544:WVO65554 G131080:G131090 JC131080:JC131090 SY131080:SY131090 ACU131080:ACU131090 AMQ131080:AMQ131090 AWM131080:AWM131090 BGI131080:BGI131090 BQE131080:BQE131090 CAA131080:CAA131090 CJW131080:CJW131090 CTS131080:CTS131090 DDO131080:DDO131090 DNK131080:DNK131090 DXG131080:DXG131090 EHC131080:EHC131090 EQY131080:EQY131090 FAU131080:FAU131090 FKQ131080:FKQ131090 FUM131080:FUM131090 GEI131080:GEI131090 GOE131080:GOE131090 GYA131080:GYA131090 HHW131080:HHW131090 HRS131080:HRS131090 IBO131080:IBO131090 ILK131080:ILK131090 IVG131080:IVG131090 JFC131080:JFC131090 JOY131080:JOY131090 JYU131080:JYU131090 KIQ131080:KIQ131090 KSM131080:KSM131090 LCI131080:LCI131090 LME131080:LME131090 LWA131080:LWA131090 MFW131080:MFW131090 MPS131080:MPS131090 MZO131080:MZO131090 NJK131080:NJK131090 NTG131080:NTG131090 ODC131080:ODC131090 OMY131080:OMY131090 OWU131080:OWU131090 PGQ131080:PGQ131090 PQM131080:PQM131090 QAI131080:QAI131090 QKE131080:QKE131090 QUA131080:QUA131090 RDW131080:RDW131090 RNS131080:RNS131090 RXO131080:RXO131090 SHK131080:SHK131090 SRG131080:SRG131090 TBC131080:TBC131090 TKY131080:TKY131090 TUU131080:TUU131090 UEQ131080:UEQ131090 UOM131080:UOM131090 UYI131080:UYI131090 VIE131080:VIE131090 VSA131080:VSA131090 WBW131080:WBW131090 WLS131080:WLS131090 WVO131080:WVO131090 G196616:G196626 JC196616:JC196626 SY196616:SY196626 ACU196616:ACU196626 AMQ196616:AMQ196626 AWM196616:AWM196626 BGI196616:BGI196626 BQE196616:BQE196626 CAA196616:CAA196626 CJW196616:CJW196626 CTS196616:CTS196626 DDO196616:DDO196626 DNK196616:DNK196626 DXG196616:DXG196626 EHC196616:EHC196626 EQY196616:EQY196626 FAU196616:FAU196626 FKQ196616:FKQ196626 FUM196616:FUM196626 GEI196616:GEI196626 GOE196616:GOE196626 GYA196616:GYA196626 HHW196616:HHW196626 HRS196616:HRS196626 IBO196616:IBO196626 ILK196616:ILK196626 IVG196616:IVG196626 JFC196616:JFC196626 JOY196616:JOY196626 JYU196616:JYU196626 KIQ196616:KIQ196626 KSM196616:KSM196626 LCI196616:LCI196626 LME196616:LME196626 LWA196616:LWA196626 MFW196616:MFW196626 MPS196616:MPS196626 MZO196616:MZO196626 NJK196616:NJK196626 NTG196616:NTG196626 ODC196616:ODC196626 OMY196616:OMY196626 OWU196616:OWU196626 PGQ196616:PGQ196626 PQM196616:PQM196626 QAI196616:QAI196626 QKE196616:QKE196626 QUA196616:QUA196626 RDW196616:RDW196626 RNS196616:RNS196626 RXO196616:RXO196626 SHK196616:SHK196626 SRG196616:SRG196626 TBC196616:TBC196626 TKY196616:TKY196626 TUU196616:TUU196626 UEQ196616:UEQ196626 UOM196616:UOM196626 UYI196616:UYI196626 VIE196616:VIE196626 VSA196616:VSA196626 WBW196616:WBW196626 WLS196616:WLS196626 WVO196616:WVO196626 G262152:G262162 JC262152:JC262162 SY262152:SY262162 ACU262152:ACU262162 AMQ262152:AMQ262162 AWM262152:AWM262162 BGI262152:BGI262162 BQE262152:BQE262162 CAA262152:CAA262162 CJW262152:CJW262162 CTS262152:CTS262162 DDO262152:DDO262162 DNK262152:DNK262162 DXG262152:DXG262162 EHC262152:EHC262162 EQY262152:EQY262162 FAU262152:FAU262162 FKQ262152:FKQ262162 FUM262152:FUM262162 GEI262152:GEI262162 GOE262152:GOE262162 GYA262152:GYA262162 HHW262152:HHW262162 HRS262152:HRS262162 IBO262152:IBO262162 ILK262152:ILK262162 IVG262152:IVG262162 JFC262152:JFC262162 JOY262152:JOY262162 JYU262152:JYU262162 KIQ262152:KIQ262162 KSM262152:KSM262162 LCI262152:LCI262162 LME262152:LME262162 LWA262152:LWA262162 MFW262152:MFW262162 MPS262152:MPS262162 MZO262152:MZO262162 NJK262152:NJK262162 NTG262152:NTG262162 ODC262152:ODC262162 OMY262152:OMY262162 OWU262152:OWU262162 PGQ262152:PGQ262162 PQM262152:PQM262162 QAI262152:QAI262162 QKE262152:QKE262162 QUA262152:QUA262162 RDW262152:RDW262162 RNS262152:RNS262162 RXO262152:RXO262162 SHK262152:SHK262162 SRG262152:SRG262162 TBC262152:TBC262162 TKY262152:TKY262162 TUU262152:TUU262162 UEQ262152:UEQ262162 UOM262152:UOM262162 UYI262152:UYI262162 VIE262152:VIE262162 VSA262152:VSA262162 WBW262152:WBW262162 WLS262152:WLS262162 WVO262152:WVO262162 G327688:G327698 JC327688:JC327698 SY327688:SY327698 ACU327688:ACU327698 AMQ327688:AMQ327698 AWM327688:AWM327698 BGI327688:BGI327698 BQE327688:BQE327698 CAA327688:CAA327698 CJW327688:CJW327698 CTS327688:CTS327698 DDO327688:DDO327698 DNK327688:DNK327698 DXG327688:DXG327698 EHC327688:EHC327698 EQY327688:EQY327698 FAU327688:FAU327698 FKQ327688:FKQ327698 FUM327688:FUM327698 GEI327688:GEI327698 GOE327688:GOE327698 GYA327688:GYA327698 HHW327688:HHW327698 HRS327688:HRS327698 IBO327688:IBO327698 ILK327688:ILK327698 IVG327688:IVG327698 JFC327688:JFC327698 JOY327688:JOY327698 JYU327688:JYU327698 KIQ327688:KIQ327698 KSM327688:KSM327698 LCI327688:LCI327698 LME327688:LME327698 LWA327688:LWA327698 MFW327688:MFW327698 MPS327688:MPS327698 MZO327688:MZO327698 NJK327688:NJK327698 NTG327688:NTG327698 ODC327688:ODC327698 OMY327688:OMY327698 OWU327688:OWU327698 PGQ327688:PGQ327698 PQM327688:PQM327698 QAI327688:QAI327698 QKE327688:QKE327698 QUA327688:QUA327698 RDW327688:RDW327698 RNS327688:RNS327698 RXO327688:RXO327698 SHK327688:SHK327698 SRG327688:SRG327698 TBC327688:TBC327698 TKY327688:TKY327698 TUU327688:TUU327698 UEQ327688:UEQ327698 UOM327688:UOM327698 UYI327688:UYI327698 VIE327688:VIE327698 VSA327688:VSA327698 WBW327688:WBW327698 WLS327688:WLS327698 WVO327688:WVO327698 G393224:G393234 JC393224:JC393234 SY393224:SY393234 ACU393224:ACU393234 AMQ393224:AMQ393234 AWM393224:AWM393234 BGI393224:BGI393234 BQE393224:BQE393234 CAA393224:CAA393234 CJW393224:CJW393234 CTS393224:CTS393234 DDO393224:DDO393234 DNK393224:DNK393234 DXG393224:DXG393234 EHC393224:EHC393234 EQY393224:EQY393234 FAU393224:FAU393234 FKQ393224:FKQ393234 FUM393224:FUM393234 GEI393224:GEI393234 GOE393224:GOE393234 GYA393224:GYA393234 HHW393224:HHW393234 HRS393224:HRS393234 IBO393224:IBO393234 ILK393224:ILK393234 IVG393224:IVG393234 JFC393224:JFC393234 JOY393224:JOY393234 JYU393224:JYU393234 KIQ393224:KIQ393234 KSM393224:KSM393234 LCI393224:LCI393234 LME393224:LME393234 LWA393224:LWA393234 MFW393224:MFW393234 MPS393224:MPS393234 MZO393224:MZO393234 NJK393224:NJK393234 NTG393224:NTG393234 ODC393224:ODC393234 OMY393224:OMY393234 OWU393224:OWU393234 PGQ393224:PGQ393234 PQM393224:PQM393234 QAI393224:QAI393234 QKE393224:QKE393234 QUA393224:QUA393234 RDW393224:RDW393234 RNS393224:RNS393234 RXO393224:RXO393234 SHK393224:SHK393234 SRG393224:SRG393234 TBC393224:TBC393234 TKY393224:TKY393234 TUU393224:TUU393234 UEQ393224:UEQ393234 UOM393224:UOM393234 UYI393224:UYI393234 VIE393224:VIE393234 VSA393224:VSA393234 WBW393224:WBW393234 WLS393224:WLS393234 WVO393224:WVO393234 G458760:G458770 JC458760:JC458770 SY458760:SY458770 ACU458760:ACU458770 AMQ458760:AMQ458770 AWM458760:AWM458770 BGI458760:BGI458770 BQE458760:BQE458770 CAA458760:CAA458770 CJW458760:CJW458770 CTS458760:CTS458770 DDO458760:DDO458770 DNK458760:DNK458770 DXG458760:DXG458770 EHC458760:EHC458770 EQY458760:EQY458770 FAU458760:FAU458770 FKQ458760:FKQ458770 FUM458760:FUM458770 GEI458760:GEI458770 GOE458760:GOE458770 GYA458760:GYA458770 HHW458760:HHW458770 HRS458760:HRS458770 IBO458760:IBO458770 ILK458760:ILK458770 IVG458760:IVG458770 JFC458760:JFC458770 JOY458760:JOY458770 JYU458760:JYU458770 KIQ458760:KIQ458770 KSM458760:KSM458770 LCI458760:LCI458770 LME458760:LME458770 LWA458760:LWA458770 MFW458760:MFW458770 MPS458760:MPS458770 MZO458760:MZO458770 NJK458760:NJK458770 NTG458760:NTG458770 ODC458760:ODC458770 OMY458760:OMY458770 OWU458760:OWU458770 PGQ458760:PGQ458770 PQM458760:PQM458770 QAI458760:QAI458770 QKE458760:QKE458770 QUA458760:QUA458770 RDW458760:RDW458770 RNS458760:RNS458770 RXO458760:RXO458770 SHK458760:SHK458770 SRG458760:SRG458770 TBC458760:TBC458770 TKY458760:TKY458770 TUU458760:TUU458770 UEQ458760:UEQ458770 UOM458760:UOM458770 UYI458760:UYI458770 VIE458760:VIE458770 VSA458760:VSA458770 WBW458760:WBW458770 WLS458760:WLS458770 WVO458760:WVO458770 G524296:G524306 JC524296:JC524306 SY524296:SY524306 ACU524296:ACU524306 AMQ524296:AMQ524306 AWM524296:AWM524306 BGI524296:BGI524306 BQE524296:BQE524306 CAA524296:CAA524306 CJW524296:CJW524306 CTS524296:CTS524306 DDO524296:DDO524306 DNK524296:DNK524306 DXG524296:DXG524306 EHC524296:EHC524306 EQY524296:EQY524306 FAU524296:FAU524306 FKQ524296:FKQ524306 FUM524296:FUM524306 GEI524296:GEI524306 GOE524296:GOE524306 GYA524296:GYA524306 HHW524296:HHW524306 HRS524296:HRS524306 IBO524296:IBO524306 ILK524296:ILK524306 IVG524296:IVG524306 JFC524296:JFC524306 JOY524296:JOY524306 JYU524296:JYU524306 KIQ524296:KIQ524306 KSM524296:KSM524306 LCI524296:LCI524306 LME524296:LME524306 LWA524296:LWA524306 MFW524296:MFW524306 MPS524296:MPS524306 MZO524296:MZO524306 NJK524296:NJK524306 NTG524296:NTG524306 ODC524296:ODC524306 OMY524296:OMY524306 OWU524296:OWU524306 PGQ524296:PGQ524306 PQM524296:PQM524306 QAI524296:QAI524306 QKE524296:QKE524306 QUA524296:QUA524306 RDW524296:RDW524306 RNS524296:RNS524306 RXO524296:RXO524306 SHK524296:SHK524306 SRG524296:SRG524306 TBC524296:TBC524306 TKY524296:TKY524306 TUU524296:TUU524306 UEQ524296:UEQ524306 UOM524296:UOM524306 UYI524296:UYI524306 VIE524296:VIE524306 VSA524296:VSA524306 WBW524296:WBW524306 WLS524296:WLS524306 WVO524296:WVO524306 G589832:G589842 JC589832:JC589842 SY589832:SY589842 ACU589832:ACU589842 AMQ589832:AMQ589842 AWM589832:AWM589842 BGI589832:BGI589842 BQE589832:BQE589842 CAA589832:CAA589842 CJW589832:CJW589842 CTS589832:CTS589842 DDO589832:DDO589842 DNK589832:DNK589842 DXG589832:DXG589842 EHC589832:EHC589842 EQY589832:EQY589842 FAU589832:FAU589842 FKQ589832:FKQ589842 FUM589832:FUM589842 GEI589832:GEI589842 GOE589832:GOE589842 GYA589832:GYA589842 HHW589832:HHW589842 HRS589832:HRS589842 IBO589832:IBO589842 ILK589832:ILK589842 IVG589832:IVG589842 JFC589832:JFC589842 JOY589832:JOY589842 JYU589832:JYU589842 KIQ589832:KIQ589842 KSM589832:KSM589842 LCI589832:LCI589842 LME589832:LME589842 LWA589832:LWA589842 MFW589832:MFW589842 MPS589832:MPS589842 MZO589832:MZO589842 NJK589832:NJK589842 NTG589832:NTG589842 ODC589832:ODC589842 OMY589832:OMY589842 OWU589832:OWU589842 PGQ589832:PGQ589842 PQM589832:PQM589842 QAI589832:QAI589842 QKE589832:QKE589842 QUA589832:QUA589842 RDW589832:RDW589842 RNS589832:RNS589842 RXO589832:RXO589842 SHK589832:SHK589842 SRG589832:SRG589842 TBC589832:TBC589842 TKY589832:TKY589842 TUU589832:TUU589842 UEQ589832:UEQ589842 UOM589832:UOM589842 UYI589832:UYI589842 VIE589832:VIE589842 VSA589832:VSA589842 WBW589832:WBW589842 WLS589832:WLS589842 WVO589832:WVO589842 G655368:G655378 JC655368:JC655378 SY655368:SY655378 ACU655368:ACU655378 AMQ655368:AMQ655378 AWM655368:AWM655378 BGI655368:BGI655378 BQE655368:BQE655378 CAA655368:CAA655378 CJW655368:CJW655378 CTS655368:CTS655378 DDO655368:DDO655378 DNK655368:DNK655378 DXG655368:DXG655378 EHC655368:EHC655378 EQY655368:EQY655378 FAU655368:FAU655378 FKQ655368:FKQ655378 FUM655368:FUM655378 GEI655368:GEI655378 GOE655368:GOE655378 GYA655368:GYA655378 HHW655368:HHW655378 HRS655368:HRS655378 IBO655368:IBO655378 ILK655368:ILK655378 IVG655368:IVG655378 JFC655368:JFC655378 JOY655368:JOY655378 JYU655368:JYU655378 KIQ655368:KIQ655378 KSM655368:KSM655378 LCI655368:LCI655378 LME655368:LME655378 LWA655368:LWA655378 MFW655368:MFW655378 MPS655368:MPS655378 MZO655368:MZO655378 NJK655368:NJK655378 NTG655368:NTG655378 ODC655368:ODC655378 OMY655368:OMY655378 OWU655368:OWU655378 PGQ655368:PGQ655378 PQM655368:PQM655378 QAI655368:QAI655378 QKE655368:QKE655378 QUA655368:QUA655378 RDW655368:RDW655378 RNS655368:RNS655378 RXO655368:RXO655378 SHK655368:SHK655378 SRG655368:SRG655378 TBC655368:TBC655378 TKY655368:TKY655378 TUU655368:TUU655378 UEQ655368:UEQ655378 UOM655368:UOM655378 UYI655368:UYI655378 VIE655368:VIE655378 VSA655368:VSA655378 WBW655368:WBW655378 WLS655368:WLS655378 WVO655368:WVO655378 G720904:G720914 JC720904:JC720914 SY720904:SY720914 ACU720904:ACU720914 AMQ720904:AMQ720914 AWM720904:AWM720914 BGI720904:BGI720914 BQE720904:BQE720914 CAA720904:CAA720914 CJW720904:CJW720914 CTS720904:CTS720914 DDO720904:DDO720914 DNK720904:DNK720914 DXG720904:DXG720914 EHC720904:EHC720914 EQY720904:EQY720914 FAU720904:FAU720914 FKQ720904:FKQ720914 FUM720904:FUM720914 GEI720904:GEI720914 GOE720904:GOE720914 GYA720904:GYA720914 HHW720904:HHW720914 HRS720904:HRS720914 IBO720904:IBO720914 ILK720904:ILK720914 IVG720904:IVG720914 JFC720904:JFC720914 JOY720904:JOY720914 JYU720904:JYU720914 KIQ720904:KIQ720914 KSM720904:KSM720914 LCI720904:LCI720914 LME720904:LME720914 LWA720904:LWA720914 MFW720904:MFW720914 MPS720904:MPS720914 MZO720904:MZO720914 NJK720904:NJK720914 NTG720904:NTG720914 ODC720904:ODC720914 OMY720904:OMY720914 OWU720904:OWU720914 PGQ720904:PGQ720914 PQM720904:PQM720914 QAI720904:QAI720914 QKE720904:QKE720914 QUA720904:QUA720914 RDW720904:RDW720914 RNS720904:RNS720914 RXO720904:RXO720914 SHK720904:SHK720914 SRG720904:SRG720914 TBC720904:TBC720914 TKY720904:TKY720914 TUU720904:TUU720914 UEQ720904:UEQ720914 UOM720904:UOM720914 UYI720904:UYI720914 VIE720904:VIE720914 VSA720904:VSA720914 WBW720904:WBW720914 WLS720904:WLS720914 WVO720904:WVO720914 G786440:G786450 JC786440:JC786450 SY786440:SY786450 ACU786440:ACU786450 AMQ786440:AMQ786450 AWM786440:AWM786450 BGI786440:BGI786450 BQE786440:BQE786450 CAA786440:CAA786450 CJW786440:CJW786450 CTS786440:CTS786450 DDO786440:DDO786450 DNK786440:DNK786450 DXG786440:DXG786450 EHC786440:EHC786450 EQY786440:EQY786450 FAU786440:FAU786450 FKQ786440:FKQ786450 FUM786440:FUM786450 GEI786440:GEI786450 GOE786440:GOE786450 GYA786440:GYA786450 HHW786440:HHW786450 HRS786440:HRS786450 IBO786440:IBO786450 ILK786440:ILK786450 IVG786440:IVG786450 JFC786440:JFC786450 JOY786440:JOY786450 JYU786440:JYU786450 KIQ786440:KIQ786450 KSM786440:KSM786450 LCI786440:LCI786450 LME786440:LME786450 LWA786440:LWA786450 MFW786440:MFW786450 MPS786440:MPS786450 MZO786440:MZO786450 NJK786440:NJK786450 NTG786440:NTG786450 ODC786440:ODC786450 OMY786440:OMY786450 OWU786440:OWU786450 PGQ786440:PGQ786450 PQM786440:PQM786450 QAI786440:QAI786450 QKE786440:QKE786450 QUA786440:QUA786450 RDW786440:RDW786450 RNS786440:RNS786450 RXO786440:RXO786450 SHK786440:SHK786450 SRG786440:SRG786450 TBC786440:TBC786450 TKY786440:TKY786450 TUU786440:TUU786450 UEQ786440:UEQ786450 UOM786440:UOM786450 UYI786440:UYI786450 VIE786440:VIE786450 VSA786440:VSA786450 WBW786440:WBW786450 WLS786440:WLS786450 WVO786440:WVO786450 G851976:G851986 JC851976:JC851986 SY851976:SY851986 ACU851976:ACU851986 AMQ851976:AMQ851986 AWM851976:AWM851986 BGI851976:BGI851986 BQE851976:BQE851986 CAA851976:CAA851986 CJW851976:CJW851986 CTS851976:CTS851986 DDO851976:DDO851986 DNK851976:DNK851986 DXG851976:DXG851986 EHC851976:EHC851986 EQY851976:EQY851986 FAU851976:FAU851986 FKQ851976:FKQ851986 FUM851976:FUM851986 GEI851976:GEI851986 GOE851976:GOE851986 GYA851976:GYA851986 HHW851976:HHW851986 HRS851976:HRS851986 IBO851976:IBO851986 ILK851976:ILK851986 IVG851976:IVG851986 JFC851976:JFC851986 JOY851976:JOY851986 JYU851976:JYU851986 KIQ851976:KIQ851986 KSM851976:KSM851986 LCI851976:LCI851986 LME851976:LME851986 LWA851976:LWA851986 MFW851976:MFW851986 MPS851976:MPS851986 MZO851976:MZO851986 NJK851976:NJK851986 NTG851976:NTG851986 ODC851976:ODC851986 OMY851976:OMY851986 OWU851976:OWU851986 PGQ851976:PGQ851986 PQM851976:PQM851986 QAI851976:QAI851986 QKE851976:QKE851986 QUA851976:QUA851986 RDW851976:RDW851986 RNS851976:RNS851986 RXO851976:RXO851986 SHK851976:SHK851986 SRG851976:SRG851986 TBC851976:TBC851986 TKY851976:TKY851986 TUU851976:TUU851986 UEQ851976:UEQ851986 UOM851976:UOM851986 UYI851976:UYI851986 VIE851976:VIE851986 VSA851976:VSA851986 WBW851976:WBW851986 WLS851976:WLS851986 WVO851976:WVO851986 G917512:G917522 JC917512:JC917522 SY917512:SY917522 ACU917512:ACU917522 AMQ917512:AMQ917522 AWM917512:AWM917522 BGI917512:BGI917522 BQE917512:BQE917522 CAA917512:CAA917522 CJW917512:CJW917522 CTS917512:CTS917522 DDO917512:DDO917522 DNK917512:DNK917522 DXG917512:DXG917522 EHC917512:EHC917522 EQY917512:EQY917522 FAU917512:FAU917522 FKQ917512:FKQ917522 FUM917512:FUM917522 GEI917512:GEI917522 GOE917512:GOE917522 GYA917512:GYA917522 HHW917512:HHW917522 HRS917512:HRS917522 IBO917512:IBO917522 ILK917512:ILK917522 IVG917512:IVG917522 JFC917512:JFC917522 JOY917512:JOY917522 JYU917512:JYU917522 KIQ917512:KIQ917522 KSM917512:KSM917522 LCI917512:LCI917522 LME917512:LME917522 LWA917512:LWA917522 MFW917512:MFW917522 MPS917512:MPS917522 MZO917512:MZO917522 NJK917512:NJK917522 NTG917512:NTG917522 ODC917512:ODC917522 OMY917512:OMY917522 OWU917512:OWU917522 PGQ917512:PGQ917522 PQM917512:PQM917522 QAI917512:QAI917522 QKE917512:QKE917522 QUA917512:QUA917522 RDW917512:RDW917522 RNS917512:RNS917522 RXO917512:RXO917522 SHK917512:SHK917522 SRG917512:SRG917522 TBC917512:TBC917522 TKY917512:TKY917522 TUU917512:TUU917522 UEQ917512:UEQ917522 UOM917512:UOM917522 UYI917512:UYI917522 VIE917512:VIE917522 VSA917512:VSA917522 WBW917512:WBW917522 WLS917512:WLS917522 WVO917512:WVO917522 G983048:G983058 JC983048:JC983058 SY983048:SY983058 ACU983048:ACU983058 AMQ983048:AMQ983058 AWM983048:AWM983058 BGI983048:BGI983058 BQE983048:BQE983058 CAA983048:CAA983058 CJW983048:CJW983058 CTS983048:CTS983058 DDO983048:DDO983058 DNK983048:DNK983058 DXG983048:DXG983058 EHC983048:EHC983058 EQY983048:EQY983058 FAU983048:FAU983058 FKQ983048:FKQ983058 FUM983048:FUM983058 GEI983048:GEI983058 GOE983048:GOE983058 GYA983048:GYA983058 HHW983048:HHW983058 HRS983048:HRS983058 IBO983048:IBO983058 ILK983048:ILK983058 IVG983048:IVG983058 JFC983048:JFC983058 JOY983048:JOY983058 JYU983048:JYU983058 KIQ983048:KIQ983058 KSM983048:KSM983058 LCI983048:LCI983058 LME983048:LME983058 LWA983048:LWA983058 MFW983048:MFW983058 MPS983048:MPS983058 MZO983048:MZO983058 NJK983048:NJK983058 NTG983048:NTG983058 ODC983048:ODC983058 OMY983048:OMY983058 OWU983048:OWU983058 PGQ983048:PGQ983058 PQM983048:PQM983058 QAI983048:QAI983058 QKE983048:QKE983058 QUA983048:QUA983058 RDW983048:RDW983058 RNS983048:RNS983058 RXO983048:RXO983058 SHK983048:SHK983058 SRG983048:SRG983058 TBC983048:TBC983058 TKY983048:TKY983058 TUU983048:TUU983058 UEQ983048:UEQ983058 UOM983048:UOM983058 UYI983048:UYI983058 VIE983048:VIE983058 VSA983048:VSA983058 WBW983048:WBW983058 WLS983048:WLS983058 WVO983048:WVO983058 I8:I18 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I65544:I65554 JE65544:JE65554 TA65544:TA65554 ACW65544:ACW65554 AMS65544:AMS65554 AWO65544:AWO65554 BGK65544:BGK65554 BQG65544:BQG65554 CAC65544:CAC65554 CJY65544:CJY65554 CTU65544:CTU65554 DDQ65544:DDQ65554 DNM65544:DNM65554 DXI65544:DXI65554 EHE65544:EHE65554 ERA65544:ERA65554 FAW65544:FAW65554 FKS65544:FKS65554 FUO65544:FUO65554 GEK65544:GEK65554 GOG65544:GOG65554 GYC65544:GYC65554 HHY65544:HHY65554 HRU65544:HRU65554 IBQ65544:IBQ65554 ILM65544:ILM65554 IVI65544:IVI65554 JFE65544:JFE65554 JPA65544:JPA65554 JYW65544:JYW65554 KIS65544:KIS65554 KSO65544:KSO65554 LCK65544:LCK65554 LMG65544:LMG65554 LWC65544:LWC65554 MFY65544:MFY65554 MPU65544:MPU65554 MZQ65544:MZQ65554 NJM65544:NJM65554 NTI65544:NTI65554 ODE65544:ODE65554 ONA65544:ONA65554 OWW65544:OWW65554 PGS65544:PGS65554 PQO65544:PQO65554 QAK65544:QAK65554 QKG65544:QKG65554 QUC65544:QUC65554 RDY65544:RDY65554 RNU65544:RNU65554 RXQ65544:RXQ65554 SHM65544:SHM65554 SRI65544:SRI65554 TBE65544:TBE65554 TLA65544:TLA65554 TUW65544:TUW65554 UES65544:UES65554 UOO65544:UOO65554 UYK65544:UYK65554 VIG65544:VIG65554 VSC65544:VSC65554 WBY65544:WBY65554 WLU65544:WLU65554 WVQ65544:WVQ65554 I131080:I131090 JE131080:JE131090 TA131080:TA131090 ACW131080:ACW131090 AMS131080:AMS131090 AWO131080:AWO131090 BGK131080:BGK131090 BQG131080:BQG131090 CAC131080:CAC131090 CJY131080:CJY131090 CTU131080:CTU131090 DDQ131080:DDQ131090 DNM131080:DNM131090 DXI131080:DXI131090 EHE131080:EHE131090 ERA131080:ERA131090 FAW131080:FAW131090 FKS131080:FKS131090 FUO131080:FUO131090 GEK131080:GEK131090 GOG131080:GOG131090 GYC131080:GYC131090 HHY131080:HHY131090 HRU131080:HRU131090 IBQ131080:IBQ131090 ILM131080:ILM131090 IVI131080:IVI131090 JFE131080:JFE131090 JPA131080:JPA131090 JYW131080:JYW131090 KIS131080:KIS131090 KSO131080:KSO131090 LCK131080:LCK131090 LMG131080:LMG131090 LWC131080:LWC131090 MFY131080:MFY131090 MPU131080:MPU131090 MZQ131080:MZQ131090 NJM131080:NJM131090 NTI131080:NTI131090 ODE131080:ODE131090 ONA131080:ONA131090 OWW131080:OWW131090 PGS131080:PGS131090 PQO131080:PQO131090 QAK131080:QAK131090 QKG131080:QKG131090 QUC131080:QUC131090 RDY131080:RDY131090 RNU131080:RNU131090 RXQ131080:RXQ131090 SHM131080:SHM131090 SRI131080:SRI131090 TBE131080:TBE131090 TLA131080:TLA131090 TUW131080:TUW131090 UES131080:UES131090 UOO131080:UOO131090 UYK131080:UYK131090 VIG131080:VIG131090 VSC131080:VSC131090 WBY131080:WBY131090 WLU131080:WLU131090 WVQ131080:WVQ131090 I196616:I196626 JE196616:JE196626 TA196616:TA196626 ACW196616:ACW196626 AMS196616:AMS196626 AWO196616:AWO196626 BGK196616:BGK196626 BQG196616:BQG196626 CAC196616:CAC196626 CJY196616:CJY196626 CTU196616:CTU196626 DDQ196616:DDQ196626 DNM196616:DNM196626 DXI196616:DXI196626 EHE196616:EHE196626 ERA196616:ERA196626 FAW196616:FAW196626 FKS196616:FKS196626 FUO196616:FUO196626 GEK196616:GEK196626 GOG196616:GOG196626 GYC196616:GYC196626 HHY196616:HHY196626 HRU196616:HRU196626 IBQ196616:IBQ196626 ILM196616:ILM196626 IVI196616:IVI196626 JFE196616:JFE196626 JPA196616:JPA196626 JYW196616:JYW196626 KIS196616:KIS196626 KSO196616:KSO196626 LCK196616:LCK196626 LMG196616:LMG196626 LWC196616:LWC196626 MFY196616:MFY196626 MPU196616:MPU196626 MZQ196616:MZQ196626 NJM196616:NJM196626 NTI196616:NTI196626 ODE196616:ODE196626 ONA196616:ONA196626 OWW196616:OWW196626 PGS196616:PGS196626 PQO196616:PQO196626 QAK196616:QAK196626 QKG196616:QKG196626 QUC196616:QUC196626 RDY196616:RDY196626 RNU196616:RNU196626 RXQ196616:RXQ196626 SHM196616:SHM196626 SRI196616:SRI196626 TBE196616:TBE196626 TLA196616:TLA196626 TUW196616:TUW196626 UES196616:UES196626 UOO196616:UOO196626 UYK196616:UYK196626 VIG196616:VIG196626 VSC196616:VSC196626 WBY196616:WBY196626 WLU196616:WLU196626 WVQ196616:WVQ196626 I262152:I262162 JE262152:JE262162 TA262152:TA262162 ACW262152:ACW262162 AMS262152:AMS262162 AWO262152:AWO262162 BGK262152:BGK262162 BQG262152:BQG262162 CAC262152:CAC262162 CJY262152:CJY262162 CTU262152:CTU262162 DDQ262152:DDQ262162 DNM262152:DNM262162 DXI262152:DXI262162 EHE262152:EHE262162 ERA262152:ERA262162 FAW262152:FAW262162 FKS262152:FKS262162 FUO262152:FUO262162 GEK262152:GEK262162 GOG262152:GOG262162 GYC262152:GYC262162 HHY262152:HHY262162 HRU262152:HRU262162 IBQ262152:IBQ262162 ILM262152:ILM262162 IVI262152:IVI262162 JFE262152:JFE262162 JPA262152:JPA262162 JYW262152:JYW262162 KIS262152:KIS262162 KSO262152:KSO262162 LCK262152:LCK262162 LMG262152:LMG262162 LWC262152:LWC262162 MFY262152:MFY262162 MPU262152:MPU262162 MZQ262152:MZQ262162 NJM262152:NJM262162 NTI262152:NTI262162 ODE262152:ODE262162 ONA262152:ONA262162 OWW262152:OWW262162 PGS262152:PGS262162 PQO262152:PQO262162 QAK262152:QAK262162 QKG262152:QKG262162 QUC262152:QUC262162 RDY262152:RDY262162 RNU262152:RNU262162 RXQ262152:RXQ262162 SHM262152:SHM262162 SRI262152:SRI262162 TBE262152:TBE262162 TLA262152:TLA262162 TUW262152:TUW262162 UES262152:UES262162 UOO262152:UOO262162 UYK262152:UYK262162 VIG262152:VIG262162 VSC262152:VSC262162 WBY262152:WBY262162 WLU262152:WLU262162 WVQ262152:WVQ262162 I327688:I327698 JE327688:JE327698 TA327688:TA327698 ACW327688:ACW327698 AMS327688:AMS327698 AWO327688:AWO327698 BGK327688:BGK327698 BQG327688:BQG327698 CAC327688:CAC327698 CJY327688:CJY327698 CTU327688:CTU327698 DDQ327688:DDQ327698 DNM327688:DNM327698 DXI327688:DXI327698 EHE327688:EHE327698 ERA327688:ERA327698 FAW327688:FAW327698 FKS327688:FKS327698 FUO327688:FUO327698 GEK327688:GEK327698 GOG327688:GOG327698 GYC327688:GYC327698 HHY327688:HHY327698 HRU327688:HRU327698 IBQ327688:IBQ327698 ILM327688:ILM327698 IVI327688:IVI327698 JFE327688:JFE327698 JPA327688:JPA327698 JYW327688:JYW327698 KIS327688:KIS327698 KSO327688:KSO327698 LCK327688:LCK327698 LMG327688:LMG327698 LWC327688:LWC327698 MFY327688:MFY327698 MPU327688:MPU327698 MZQ327688:MZQ327698 NJM327688:NJM327698 NTI327688:NTI327698 ODE327688:ODE327698 ONA327688:ONA327698 OWW327688:OWW327698 PGS327688:PGS327698 PQO327688:PQO327698 QAK327688:QAK327698 QKG327688:QKG327698 QUC327688:QUC327698 RDY327688:RDY327698 RNU327688:RNU327698 RXQ327688:RXQ327698 SHM327688:SHM327698 SRI327688:SRI327698 TBE327688:TBE327698 TLA327688:TLA327698 TUW327688:TUW327698 UES327688:UES327698 UOO327688:UOO327698 UYK327688:UYK327698 VIG327688:VIG327698 VSC327688:VSC327698 WBY327688:WBY327698 WLU327688:WLU327698 WVQ327688:WVQ327698 I393224:I393234 JE393224:JE393234 TA393224:TA393234 ACW393224:ACW393234 AMS393224:AMS393234 AWO393224:AWO393234 BGK393224:BGK393234 BQG393224:BQG393234 CAC393224:CAC393234 CJY393224:CJY393234 CTU393224:CTU393234 DDQ393224:DDQ393234 DNM393224:DNM393234 DXI393224:DXI393234 EHE393224:EHE393234 ERA393224:ERA393234 FAW393224:FAW393234 FKS393224:FKS393234 FUO393224:FUO393234 GEK393224:GEK393234 GOG393224:GOG393234 GYC393224:GYC393234 HHY393224:HHY393234 HRU393224:HRU393234 IBQ393224:IBQ393234 ILM393224:ILM393234 IVI393224:IVI393234 JFE393224:JFE393234 JPA393224:JPA393234 JYW393224:JYW393234 KIS393224:KIS393234 KSO393224:KSO393234 LCK393224:LCK393234 LMG393224:LMG393234 LWC393224:LWC393234 MFY393224:MFY393234 MPU393224:MPU393234 MZQ393224:MZQ393234 NJM393224:NJM393234 NTI393224:NTI393234 ODE393224:ODE393234 ONA393224:ONA393234 OWW393224:OWW393234 PGS393224:PGS393234 PQO393224:PQO393234 QAK393224:QAK393234 QKG393224:QKG393234 QUC393224:QUC393234 RDY393224:RDY393234 RNU393224:RNU393234 RXQ393224:RXQ393234 SHM393224:SHM393234 SRI393224:SRI393234 TBE393224:TBE393234 TLA393224:TLA393234 TUW393224:TUW393234 UES393224:UES393234 UOO393224:UOO393234 UYK393224:UYK393234 VIG393224:VIG393234 VSC393224:VSC393234 WBY393224:WBY393234 WLU393224:WLU393234 WVQ393224:WVQ393234 I458760:I458770 JE458760:JE458770 TA458760:TA458770 ACW458760:ACW458770 AMS458760:AMS458770 AWO458760:AWO458770 BGK458760:BGK458770 BQG458760:BQG458770 CAC458760:CAC458770 CJY458760:CJY458770 CTU458760:CTU458770 DDQ458760:DDQ458770 DNM458760:DNM458770 DXI458760:DXI458770 EHE458760:EHE458770 ERA458760:ERA458770 FAW458760:FAW458770 FKS458760:FKS458770 FUO458760:FUO458770 GEK458760:GEK458770 GOG458760:GOG458770 GYC458760:GYC458770 HHY458760:HHY458770 HRU458760:HRU458770 IBQ458760:IBQ458770 ILM458760:ILM458770 IVI458760:IVI458770 JFE458760:JFE458770 JPA458760:JPA458770 JYW458760:JYW458770 KIS458760:KIS458770 KSO458760:KSO458770 LCK458760:LCK458770 LMG458760:LMG458770 LWC458760:LWC458770 MFY458760:MFY458770 MPU458760:MPU458770 MZQ458760:MZQ458770 NJM458760:NJM458770 NTI458760:NTI458770 ODE458760:ODE458770 ONA458760:ONA458770 OWW458760:OWW458770 PGS458760:PGS458770 PQO458760:PQO458770 QAK458760:QAK458770 QKG458760:QKG458770 QUC458760:QUC458770 RDY458760:RDY458770 RNU458760:RNU458770 RXQ458760:RXQ458770 SHM458760:SHM458770 SRI458760:SRI458770 TBE458760:TBE458770 TLA458760:TLA458770 TUW458760:TUW458770 UES458760:UES458770 UOO458760:UOO458770 UYK458760:UYK458770 VIG458760:VIG458770 VSC458760:VSC458770 WBY458760:WBY458770 WLU458760:WLU458770 WVQ458760:WVQ458770 I524296:I524306 JE524296:JE524306 TA524296:TA524306 ACW524296:ACW524306 AMS524296:AMS524306 AWO524296:AWO524306 BGK524296:BGK524306 BQG524296:BQG524306 CAC524296:CAC524306 CJY524296:CJY524306 CTU524296:CTU524306 DDQ524296:DDQ524306 DNM524296:DNM524306 DXI524296:DXI524306 EHE524296:EHE524306 ERA524296:ERA524306 FAW524296:FAW524306 FKS524296:FKS524306 FUO524296:FUO524306 GEK524296:GEK524306 GOG524296:GOG524306 GYC524296:GYC524306 HHY524296:HHY524306 HRU524296:HRU524306 IBQ524296:IBQ524306 ILM524296:ILM524306 IVI524296:IVI524306 JFE524296:JFE524306 JPA524296:JPA524306 JYW524296:JYW524306 KIS524296:KIS524306 KSO524296:KSO524306 LCK524296:LCK524306 LMG524296:LMG524306 LWC524296:LWC524306 MFY524296:MFY524306 MPU524296:MPU524306 MZQ524296:MZQ524306 NJM524296:NJM524306 NTI524296:NTI524306 ODE524296:ODE524306 ONA524296:ONA524306 OWW524296:OWW524306 PGS524296:PGS524306 PQO524296:PQO524306 QAK524296:QAK524306 QKG524296:QKG524306 QUC524296:QUC524306 RDY524296:RDY524306 RNU524296:RNU524306 RXQ524296:RXQ524306 SHM524296:SHM524306 SRI524296:SRI524306 TBE524296:TBE524306 TLA524296:TLA524306 TUW524296:TUW524306 UES524296:UES524306 UOO524296:UOO524306 UYK524296:UYK524306 VIG524296:VIG524306 VSC524296:VSC524306 WBY524296:WBY524306 WLU524296:WLU524306 WVQ524296:WVQ524306 I589832:I589842 JE589832:JE589842 TA589832:TA589842 ACW589832:ACW589842 AMS589832:AMS589842 AWO589832:AWO589842 BGK589832:BGK589842 BQG589832:BQG589842 CAC589832:CAC589842 CJY589832:CJY589842 CTU589832:CTU589842 DDQ589832:DDQ589842 DNM589832:DNM589842 DXI589832:DXI589842 EHE589832:EHE589842 ERA589832:ERA589842 FAW589832:FAW589842 FKS589832:FKS589842 FUO589832:FUO589842 GEK589832:GEK589842 GOG589832:GOG589842 GYC589832:GYC589842 HHY589832:HHY589842 HRU589832:HRU589842 IBQ589832:IBQ589842 ILM589832:ILM589842 IVI589832:IVI589842 JFE589832:JFE589842 JPA589832:JPA589842 JYW589832:JYW589842 KIS589832:KIS589842 KSO589832:KSO589842 LCK589832:LCK589842 LMG589832:LMG589842 LWC589832:LWC589842 MFY589832:MFY589842 MPU589832:MPU589842 MZQ589832:MZQ589842 NJM589832:NJM589842 NTI589832:NTI589842 ODE589832:ODE589842 ONA589832:ONA589842 OWW589832:OWW589842 PGS589832:PGS589842 PQO589832:PQO589842 QAK589832:QAK589842 QKG589832:QKG589842 QUC589832:QUC589842 RDY589832:RDY589842 RNU589832:RNU589842 RXQ589832:RXQ589842 SHM589832:SHM589842 SRI589832:SRI589842 TBE589832:TBE589842 TLA589832:TLA589842 TUW589832:TUW589842 UES589832:UES589842 UOO589832:UOO589842 UYK589832:UYK589842 VIG589832:VIG589842 VSC589832:VSC589842 WBY589832:WBY589842 WLU589832:WLU589842 WVQ589832:WVQ589842 I655368:I655378 JE655368:JE655378 TA655368:TA655378 ACW655368:ACW655378 AMS655368:AMS655378 AWO655368:AWO655378 BGK655368:BGK655378 BQG655368:BQG655378 CAC655368:CAC655378 CJY655368:CJY655378 CTU655368:CTU655378 DDQ655368:DDQ655378 DNM655368:DNM655378 DXI655368:DXI655378 EHE655368:EHE655378 ERA655368:ERA655378 FAW655368:FAW655378 FKS655368:FKS655378 FUO655368:FUO655378 GEK655368:GEK655378 GOG655368:GOG655378 GYC655368:GYC655378 HHY655368:HHY655378 HRU655368:HRU655378 IBQ655368:IBQ655378 ILM655368:ILM655378 IVI655368:IVI655378 JFE655368:JFE655378 JPA655368:JPA655378 JYW655368:JYW655378 KIS655368:KIS655378 KSO655368:KSO655378 LCK655368:LCK655378 LMG655368:LMG655378 LWC655368:LWC655378 MFY655368:MFY655378 MPU655368:MPU655378 MZQ655368:MZQ655378 NJM655368:NJM655378 NTI655368:NTI655378 ODE655368:ODE655378 ONA655368:ONA655378 OWW655368:OWW655378 PGS655368:PGS655378 PQO655368:PQO655378 QAK655368:QAK655378 QKG655368:QKG655378 QUC655368:QUC655378 RDY655368:RDY655378 RNU655368:RNU655378 RXQ655368:RXQ655378 SHM655368:SHM655378 SRI655368:SRI655378 TBE655368:TBE655378 TLA655368:TLA655378 TUW655368:TUW655378 UES655368:UES655378 UOO655368:UOO655378 UYK655368:UYK655378 VIG655368:VIG655378 VSC655368:VSC655378 WBY655368:WBY655378 WLU655368:WLU655378 WVQ655368:WVQ655378 I720904:I720914 JE720904:JE720914 TA720904:TA720914 ACW720904:ACW720914 AMS720904:AMS720914 AWO720904:AWO720914 BGK720904:BGK720914 BQG720904:BQG720914 CAC720904:CAC720914 CJY720904:CJY720914 CTU720904:CTU720914 DDQ720904:DDQ720914 DNM720904:DNM720914 DXI720904:DXI720914 EHE720904:EHE720914 ERA720904:ERA720914 FAW720904:FAW720914 FKS720904:FKS720914 FUO720904:FUO720914 GEK720904:GEK720914 GOG720904:GOG720914 GYC720904:GYC720914 HHY720904:HHY720914 HRU720904:HRU720914 IBQ720904:IBQ720914 ILM720904:ILM720914 IVI720904:IVI720914 JFE720904:JFE720914 JPA720904:JPA720914 JYW720904:JYW720914 KIS720904:KIS720914 KSO720904:KSO720914 LCK720904:LCK720914 LMG720904:LMG720914 LWC720904:LWC720914 MFY720904:MFY720914 MPU720904:MPU720914 MZQ720904:MZQ720914 NJM720904:NJM720914 NTI720904:NTI720914 ODE720904:ODE720914 ONA720904:ONA720914 OWW720904:OWW720914 PGS720904:PGS720914 PQO720904:PQO720914 QAK720904:QAK720914 QKG720904:QKG720914 QUC720904:QUC720914 RDY720904:RDY720914 RNU720904:RNU720914 RXQ720904:RXQ720914 SHM720904:SHM720914 SRI720904:SRI720914 TBE720904:TBE720914 TLA720904:TLA720914 TUW720904:TUW720914 UES720904:UES720914 UOO720904:UOO720914 UYK720904:UYK720914 VIG720904:VIG720914 VSC720904:VSC720914 WBY720904:WBY720914 WLU720904:WLU720914 WVQ720904:WVQ720914 I786440:I786450 JE786440:JE786450 TA786440:TA786450 ACW786440:ACW786450 AMS786440:AMS786450 AWO786440:AWO786450 BGK786440:BGK786450 BQG786440:BQG786450 CAC786440:CAC786450 CJY786440:CJY786450 CTU786440:CTU786450 DDQ786440:DDQ786450 DNM786440:DNM786450 DXI786440:DXI786450 EHE786440:EHE786450 ERA786440:ERA786450 FAW786440:FAW786450 FKS786440:FKS786450 FUO786440:FUO786450 GEK786440:GEK786450 GOG786440:GOG786450 GYC786440:GYC786450 HHY786440:HHY786450 HRU786440:HRU786450 IBQ786440:IBQ786450 ILM786440:ILM786450 IVI786440:IVI786450 JFE786440:JFE786450 JPA786440:JPA786450 JYW786440:JYW786450 KIS786440:KIS786450 KSO786440:KSO786450 LCK786440:LCK786450 LMG786440:LMG786450 LWC786440:LWC786450 MFY786440:MFY786450 MPU786440:MPU786450 MZQ786440:MZQ786450 NJM786440:NJM786450 NTI786440:NTI786450 ODE786440:ODE786450 ONA786440:ONA786450 OWW786440:OWW786450 PGS786440:PGS786450 PQO786440:PQO786450 QAK786440:QAK786450 QKG786440:QKG786450 QUC786440:QUC786450 RDY786440:RDY786450 RNU786440:RNU786450 RXQ786440:RXQ786450 SHM786440:SHM786450 SRI786440:SRI786450 TBE786440:TBE786450 TLA786440:TLA786450 TUW786440:TUW786450 UES786440:UES786450 UOO786440:UOO786450 UYK786440:UYK786450 VIG786440:VIG786450 VSC786440:VSC786450 WBY786440:WBY786450 WLU786440:WLU786450 WVQ786440:WVQ786450 I851976:I851986 JE851976:JE851986 TA851976:TA851986 ACW851976:ACW851986 AMS851976:AMS851986 AWO851976:AWO851986 BGK851976:BGK851986 BQG851976:BQG851986 CAC851976:CAC851986 CJY851976:CJY851986 CTU851976:CTU851986 DDQ851976:DDQ851986 DNM851976:DNM851986 DXI851976:DXI851986 EHE851976:EHE851986 ERA851976:ERA851986 FAW851976:FAW851986 FKS851976:FKS851986 FUO851976:FUO851986 GEK851976:GEK851986 GOG851976:GOG851986 GYC851976:GYC851986 HHY851976:HHY851986 HRU851976:HRU851986 IBQ851976:IBQ851986 ILM851976:ILM851986 IVI851976:IVI851986 JFE851976:JFE851986 JPA851976:JPA851986 JYW851976:JYW851986 KIS851976:KIS851986 KSO851976:KSO851986 LCK851976:LCK851986 LMG851976:LMG851986 LWC851976:LWC851986 MFY851976:MFY851986 MPU851976:MPU851986 MZQ851976:MZQ851986 NJM851976:NJM851986 NTI851976:NTI851986 ODE851976:ODE851986 ONA851976:ONA851986 OWW851976:OWW851986 PGS851976:PGS851986 PQO851976:PQO851986 QAK851976:QAK851986 QKG851976:QKG851986 QUC851976:QUC851986 RDY851976:RDY851986 RNU851976:RNU851986 RXQ851976:RXQ851986 SHM851976:SHM851986 SRI851976:SRI851986 TBE851976:TBE851986 TLA851976:TLA851986 TUW851976:TUW851986 UES851976:UES851986 UOO851976:UOO851986 UYK851976:UYK851986 VIG851976:VIG851986 VSC851976:VSC851986 WBY851976:WBY851986 WLU851976:WLU851986 WVQ851976:WVQ851986 I917512:I917522 JE917512:JE917522 TA917512:TA917522 ACW917512:ACW917522 AMS917512:AMS917522 AWO917512:AWO917522 BGK917512:BGK917522 BQG917512:BQG917522 CAC917512:CAC917522 CJY917512:CJY917522 CTU917512:CTU917522 DDQ917512:DDQ917522 DNM917512:DNM917522 DXI917512:DXI917522 EHE917512:EHE917522 ERA917512:ERA917522 FAW917512:FAW917522 FKS917512:FKS917522 FUO917512:FUO917522 GEK917512:GEK917522 GOG917512:GOG917522 GYC917512:GYC917522 HHY917512:HHY917522 HRU917512:HRU917522 IBQ917512:IBQ917522 ILM917512:ILM917522 IVI917512:IVI917522 JFE917512:JFE917522 JPA917512:JPA917522 JYW917512:JYW917522 KIS917512:KIS917522 KSO917512:KSO917522 LCK917512:LCK917522 LMG917512:LMG917522 LWC917512:LWC917522 MFY917512:MFY917522 MPU917512:MPU917522 MZQ917512:MZQ917522 NJM917512:NJM917522 NTI917512:NTI917522 ODE917512:ODE917522 ONA917512:ONA917522 OWW917512:OWW917522 PGS917512:PGS917522 PQO917512:PQO917522 QAK917512:QAK917522 QKG917512:QKG917522 QUC917512:QUC917522 RDY917512:RDY917522 RNU917512:RNU917522 RXQ917512:RXQ917522 SHM917512:SHM917522 SRI917512:SRI917522 TBE917512:TBE917522 TLA917512:TLA917522 TUW917512:TUW917522 UES917512:UES917522 UOO917512:UOO917522 UYK917512:UYK917522 VIG917512:VIG917522 VSC917512:VSC917522 WBY917512:WBY917522 WLU917512:WLU917522 WVQ917512:WVQ917522 I983048:I983058 JE983048:JE983058 TA983048:TA983058 ACW983048:ACW983058 AMS983048:AMS983058 AWO983048:AWO983058 BGK983048:BGK983058 BQG983048:BQG983058 CAC983048:CAC983058 CJY983048:CJY983058 CTU983048:CTU983058 DDQ983048:DDQ983058 DNM983048:DNM983058 DXI983048:DXI983058 EHE983048:EHE983058 ERA983048:ERA983058 FAW983048:FAW983058 FKS983048:FKS983058 FUO983048:FUO983058 GEK983048:GEK983058 GOG983048:GOG983058 GYC983048:GYC983058 HHY983048:HHY983058 HRU983048:HRU983058 IBQ983048:IBQ983058 ILM983048:ILM983058 IVI983048:IVI983058 JFE983048:JFE983058 JPA983048:JPA983058 JYW983048:JYW983058 KIS983048:KIS983058 KSO983048:KSO983058 LCK983048:LCK983058 LMG983048:LMG983058 LWC983048:LWC983058 MFY983048:MFY983058 MPU983048:MPU983058 MZQ983048:MZQ983058 NJM983048:NJM983058 NTI983048:NTI983058 ODE983048:ODE983058 ONA983048:ONA983058 OWW983048:OWW983058 PGS983048:PGS983058 PQO983048:PQO983058 QAK983048:QAK983058 QKG983048:QKG983058 QUC983048:QUC983058 RDY983048:RDY983058 RNU983048:RNU983058 RXQ983048:RXQ983058 SHM983048:SHM983058 SRI983048:SRI983058 TBE983048:TBE983058 TLA983048:TLA983058 TUW983048:TUW983058 UES983048:UES983058 UOO983048:UOO983058 UYK983048:UYK983058 VIG983048:VIG983058 VSC983048:VSC983058 WBY983048:WBY983058 WLU983048:WLU983058 WVQ983048:WVQ983058 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Q8:Q18 JM8:JM18 TI8:TI18 ADE8:ADE18 ANA8:ANA18 AWW8:AWW18 BGS8:BGS18 BQO8:BQO18 CAK8:CAK18 CKG8:CKG18 CUC8:CUC18 DDY8:DDY18 DNU8:DNU18 DXQ8:DXQ18 EHM8:EHM18 ERI8:ERI18 FBE8:FBE18 FLA8:FLA18 FUW8:FUW18 GES8:GES18 GOO8:GOO18 GYK8:GYK18 HIG8:HIG18 HSC8:HSC18 IBY8:IBY18 ILU8:ILU18 IVQ8:IVQ18 JFM8:JFM18 JPI8:JPI18 JZE8:JZE18 KJA8:KJA18 KSW8:KSW18 LCS8:LCS18 LMO8:LMO18 LWK8:LWK18 MGG8:MGG18 MQC8:MQC18 MZY8:MZY18 NJU8:NJU18 NTQ8:NTQ18 ODM8:ODM18 ONI8:ONI18 OXE8:OXE18 PHA8:PHA18 PQW8:PQW18 QAS8:QAS18 QKO8:QKO18 QUK8:QUK18 REG8:REG18 ROC8:ROC18 RXY8:RXY18 SHU8:SHU18 SRQ8:SRQ18 TBM8:TBM18 TLI8:TLI18 TVE8:TVE18 UFA8:UFA18 UOW8:UOW18 UYS8:UYS18 VIO8:VIO18 VSK8:VSK18 WCG8:WCG18 WMC8:WMC18 WVY8:WVY18 Q65544:Q65554 JM65544:JM65554 TI65544:TI65554 ADE65544:ADE65554 ANA65544:ANA65554 AWW65544:AWW65554 BGS65544:BGS65554 BQO65544:BQO65554 CAK65544:CAK65554 CKG65544:CKG65554 CUC65544:CUC65554 DDY65544:DDY65554 DNU65544:DNU65554 DXQ65544:DXQ65554 EHM65544:EHM65554 ERI65544:ERI65554 FBE65544:FBE65554 FLA65544:FLA65554 FUW65544:FUW65554 GES65544:GES65554 GOO65544:GOO65554 GYK65544:GYK65554 HIG65544:HIG65554 HSC65544:HSC65554 IBY65544:IBY65554 ILU65544:ILU65554 IVQ65544:IVQ65554 JFM65544:JFM65554 JPI65544:JPI65554 JZE65544:JZE65554 KJA65544:KJA65554 KSW65544:KSW65554 LCS65544:LCS65554 LMO65544:LMO65554 LWK65544:LWK65554 MGG65544:MGG65554 MQC65544:MQC65554 MZY65544:MZY65554 NJU65544:NJU65554 NTQ65544:NTQ65554 ODM65544:ODM65554 ONI65544:ONI65554 OXE65544:OXE65554 PHA65544:PHA65554 PQW65544:PQW65554 QAS65544:QAS65554 QKO65544:QKO65554 QUK65544:QUK65554 REG65544:REG65554 ROC65544:ROC65554 RXY65544:RXY65554 SHU65544:SHU65554 SRQ65544:SRQ65554 TBM65544:TBM65554 TLI65544:TLI65554 TVE65544:TVE65554 UFA65544:UFA65554 UOW65544:UOW65554 UYS65544:UYS65554 VIO65544:VIO65554 VSK65544:VSK65554 WCG65544:WCG65554 WMC65544:WMC65554 WVY65544:WVY65554 Q131080:Q131090 JM131080:JM131090 TI131080:TI131090 ADE131080:ADE131090 ANA131080:ANA131090 AWW131080:AWW131090 BGS131080:BGS131090 BQO131080:BQO131090 CAK131080:CAK131090 CKG131080:CKG131090 CUC131080:CUC131090 DDY131080:DDY131090 DNU131080:DNU131090 DXQ131080:DXQ131090 EHM131080:EHM131090 ERI131080:ERI131090 FBE131080:FBE131090 FLA131080:FLA131090 FUW131080:FUW131090 GES131080:GES131090 GOO131080:GOO131090 GYK131080:GYK131090 HIG131080:HIG131090 HSC131080:HSC131090 IBY131080:IBY131090 ILU131080:ILU131090 IVQ131080:IVQ131090 JFM131080:JFM131090 JPI131080:JPI131090 JZE131080:JZE131090 KJA131080:KJA131090 KSW131080:KSW131090 LCS131080:LCS131090 LMO131080:LMO131090 LWK131080:LWK131090 MGG131080:MGG131090 MQC131080:MQC131090 MZY131080:MZY131090 NJU131080:NJU131090 NTQ131080:NTQ131090 ODM131080:ODM131090 ONI131080:ONI131090 OXE131080:OXE131090 PHA131080:PHA131090 PQW131080:PQW131090 QAS131080:QAS131090 QKO131080:QKO131090 QUK131080:QUK131090 REG131080:REG131090 ROC131080:ROC131090 RXY131080:RXY131090 SHU131080:SHU131090 SRQ131080:SRQ131090 TBM131080:TBM131090 TLI131080:TLI131090 TVE131080:TVE131090 UFA131080:UFA131090 UOW131080:UOW131090 UYS131080:UYS131090 VIO131080:VIO131090 VSK131080:VSK131090 WCG131080:WCG131090 WMC131080:WMC131090 WVY131080:WVY131090 Q196616:Q196626 JM196616:JM196626 TI196616:TI196626 ADE196616:ADE196626 ANA196616:ANA196626 AWW196616:AWW196626 BGS196616:BGS196626 BQO196616:BQO196626 CAK196616:CAK196626 CKG196616:CKG196626 CUC196616:CUC196626 DDY196616:DDY196626 DNU196616:DNU196626 DXQ196616:DXQ196626 EHM196616:EHM196626 ERI196616:ERI196626 FBE196616:FBE196626 FLA196616:FLA196626 FUW196616:FUW196626 GES196616:GES196626 GOO196616:GOO196626 GYK196616:GYK196626 HIG196616:HIG196626 HSC196616:HSC196626 IBY196616:IBY196626 ILU196616:ILU196626 IVQ196616:IVQ196626 JFM196616:JFM196626 JPI196616:JPI196626 JZE196616:JZE196626 KJA196616:KJA196626 KSW196616:KSW196626 LCS196616:LCS196626 LMO196616:LMO196626 LWK196616:LWK196626 MGG196616:MGG196626 MQC196616:MQC196626 MZY196616:MZY196626 NJU196616:NJU196626 NTQ196616:NTQ196626 ODM196616:ODM196626 ONI196616:ONI196626 OXE196616:OXE196626 PHA196616:PHA196626 PQW196616:PQW196626 QAS196616:QAS196626 QKO196616:QKO196626 QUK196616:QUK196626 REG196616:REG196626 ROC196616:ROC196626 RXY196616:RXY196626 SHU196616:SHU196626 SRQ196616:SRQ196626 TBM196616:TBM196626 TLI196616:TLI196626 TVE196616:TVE196626 UFA196616:UFA196626 UOW196616:UOW196626 UYS196616:UYS196626 VIO196616:VIO196626 VSK196616:VSK196626 WCG196616:WCG196626 WMC196616:WMC196626 WVY196616:WVY196626 Q262152:Q262162 JM262152:JM262162 TI262152:TI262162 ADE262152:ADE262162 ANA262152:ANA262162 AWW262152:AWW262162 BGS262152:BGS262162 BQO262152:BQO262162 CAK262152:CAK262162 CKG262152:CKG262162 CUC262152:CUC262162 DDY262152:DDY262162 DNU262152:DNU262162 DXQ262152:DXQ262162 EHM262152:EHM262162 ERI262152:ERI262162 FBE262152:FBE262162 FLA262152:FLA262162 FUW262152:FUW262162 GES262152:GES262162 GOO262152:GOO262162 GYK262152:GYK262162 HIG262152:HIG262162 HSC262152:HSC262162 IBY262152:IBY262162 ILU262152:ILU262162 IVQ262152:IVQ262162 JFM262152:JFM262162 JPI262152:JPI262162 JZE262152:JZE262162 KJA262152:KJA262162 KSW262152:KSW262162 LCS262152:LCS262162 LMO262152:LMO262162 LWK262152:LWK262162 MGG262152:MGG262162 MQC262152:MQC262162 MZY262152:MZY262162 NJU262152:NJU262162 NTQ262152:NTQ262162 ODM262152:ODM262162 ONI262152:ONI262162 OXE262152:OXE262162 PHA262152:PHA262162 PQW262152:PQW262162 QAS262152:QAS262162 QKO262152:QKO262162 QUK262152:QUK262162 REG262152:REG262162 ROC262152:ROC262162 RXY262152:RXY262162 SHU262152:SHU262162 SRQ262152:SRQ262162 TBM262152:TBM262162 TLI262152:TLI262162 TVE262152:TVE262162 UFA262152:UFA262162 UOW262152:UOW262162 UYS262152:UYS262162 VIO262152:VIO262162 VSK262152:VSK262162 WCG262152:WCG262162 WMC262152:WMC262162 WVY262152:WVY262162 Q327688:Q327698 JM327688:JM327698 TI327688:TI327698 ADE327688:ADE327698 ANA327688:ANA327698 AWW327688:AWW327698 BGS327688:BGS327698 BQO327688:BQO327698 CAK327688:CAK327698 CKG327688:CKG327698 CUC327688:CUC327698 DDY327688:DDY327698 DNU327688:DNU327698 DXQ327688:DXQ327698 EHM327688:EHM327698 ERI327688:ERI327698 FBE327688:FBE327698 FLA327688:FLA327698 FUW327688:FUW327698 GES327688:GES327698 GOO327688:GOO327698 GYK327688:GYK327698 HIG327688:HIG327698 HSC327688:HSC327698 IBY327688:IBY327698 ILU327688:ILU327698 IVQ327688:IVQ327698 JFM327688:JFM327698 JPI327688:JPI327698 JZE327688:JZE327698 KJA327688:KJA327698 KSW327688:KSW327698 LCS327688:LCS327698 LMO327688:LMO327698 LWK327688:LWK327698 MGG327688:MGG327698 MQC327688:MQC327698 MZY327688:MZY327698 NJU327688:NJU327698 NTQ327688:NTQ327698 ODM327688:ODM327698 ONI327688:ONI327698 OXE327688:OXE327698 PHA327688:PHA327698 PQW327688:PQW327698 QAS327688:QAS327698 QKO327688:QKO327698 QUK327688:QUK327698 REG327688:REG327698 ROC327688:ROC327698 RXY327688:RXY327698 SHU327688:SHU327698 SRQ327688:SRQ327698 TBM327688:TBM327698 TLI327688:TLI327698 TVE327688:TVE327698 UFA327688:UFA327698 UOW327688:UOW327698 UYS327688:UYS327698 VIO327688:VIO327698 VSK327688:VSK327698 WCG327688:WCG327698 WMC327688:WMC327698 WVY327688:WVY327698 Q393224:Q393234 JM393224:JM393234 TI393224:TI393234 ADE393224:ADE393234 ANA393224:ANA393234 AWW393224:AWW393234 BGS393224:BGS393234 BQO393224:BQO393234 CAK393224:CAK393234 CKG393224:CKG393234 CUC393224:CUC393234 DDY393224:DDY393234 DNU393224:DNU393234 DXQ393224:DXQ393234 EHM393224:EHM393234 ERI393224:ERI393234 FBE393224:FBE393234 FLA393224:FLA393234 FUW393224:FUW393234 GES393224:GES393234 GOO393224:GOO393234 GYK393224:GYK393234 HIG393224:HIG393234 HSC393224:HSC393234 IBY393224:IBY393234 ILU393224:ILU393234 IVQ393224:IVQ393234 JFM393224:JFM393234 JPI393224:JPI393234 JZE393224:JZE393234 KJA393224:KJA393234 KSW393224:KSW393234 LCS393224:LCS393234 LMO393224:LMO393234 LWK393224:LWK393234 MGG393224:MGG393234 MQC393224:MQC393234 MZY393224:MZY393234 NJU393224:NJU393234 NTQ393224:NTQ393234 ODM393224:ODM393234 ONI393224:ONI393234 OXE393224:OXE393234 PHA393224:PHA393234 PQW393224:PQW393234 QAS393224:QAS393234 QKO393224:QKO393234 QUK393224:QUK393234 REG393224:REG393234 ROC393224:ROC393234 RXY393224:RXY393234 SHU393224:SHU393234 SRQ393224:SRQ393234 TBM393224:TBM393234 TLI393224:TLI393234 TVE393224:TVE393234 UFA393224:UFA393234 UOW393224:UOW393234 UYS393224:UYS393234 VIO393224:VIO393234 VSK393224:VSK393234 WCG393224:WCG393234 WMC393224:WMC393234 WVY393224:WVY393234 Q458760:Q458770 JM458760:JM458770 TI458760:TI458770 ADE458760:ADE458770 ANA458760:ANA458770 AWW458760:AWW458770 BGS458760:BGS458770 BQO458760:BQO458770 CAK458760:CAK458770 CKG458760:CKG458770 CUC458760:CUC458770 DDY458760:DDY458770 DNU458760:DNU458770 DXQ458760:DXQ458770 EHM458760:EHM458770 ERI458760:ERI458770 FBE458760:FBE458770 FLA458760:FLA458770 FUW458760:FUW458770 GES458760:GES458770 GOO458760:GOO458770 GYK458760:GYK458770 HIG458760:HIG458770 HSC458760:HSC458770 IBY458760:IBY458770 ILU458760:ILU458770 IVQ458760:IVQ458770 JFM458760:JFM458770 JPI458760:JPI458770 JZE458760:JZE458770 KJA458760:KJA458770 KSW458760:KSW458770 LCS458760:LCS458770 LMO458760:LMO458770 LWK458760:LWK458770 MGG458760:MGG458770 MQC458760:MQC458770 MZY458760:MZY458770 NJU458760:NJU458770 NTQ458760:NTQ458770 ODM458760:ODM458770 ONI458760:ONI458770 OXE458760:OXE458770 PHA458760:PHA458770 PQW458760:PQW458770 QAS458760:QAS458770 QKO458760:QKO458770 QUK458760:QUK458770 REG458760:REG458770 ROC458760:ROC458770 RXY458760:RXY458770 SHU458760:SHU458770 SRQ458760:SRQ458770 TBM458760:TBM458770 TLI458760:TLI458770 TVE458760:TVE458770 UFA458760:UFA458770 UOW458760:UOW458770 UYS458760:UYS458770 VIO458760:VIO458770 VSK458760:VSK458770 WCG458760:WCG458770 WMC458760:WMC458770 WVY458760:WVY458770 Q524296:Q524306 JM524296:JM524306 TI524296:TI524306 ADE524296:ADE524306 ANA524296:ANA524306 AWW524296:AWW524306 BGS524296:BGS524306 BQO524296:BQO524306 CAK524296:CAK524306 CKG524296:CKG524306 CUC524296:CUC524306 DDY524296:DDY524306 DNU524296:DNU524306 DXQ524296:DXQ524306 EHM524296:EHM524306 ERI524296:ERI524306 FBE524296:FBE524306 FLA524296:FLA524306 FUW524296:FUW524306 GES524296:GES524306 GOO524296:GOO524306 GYK524296:GYK524306 HIG524296:HIG524306 HSC524296:HSC524306 IBY524296:IBY524306 ILU524296:ILU524306 IVQ524296:IVQ524306 JFM524296:JFM524306 JPI524296:JPI524306 JZE524296:JZE524306 KJA524296:KJA524306 KSW524296:KSW524306 LCS524296:LCS524306 LMO524296:LMO524306 LWK524296:LWK524306 MGG524296:MGG524306 MQC524296:MQC524306 MZY524296:MZY524306 NJU524296:NJU524306 NTQ524296:NTQ524306 ODM524296:ODM524306 ONI524296:ONI524306 OXE524296:OXE524306 PHA524296:PHA524306 PQW524296:PQW524306 QAS524296:QAS524306 QKO524296:QKO524306 QUK524296:QUK524306 REG524296:REG524306 ROC524296:ROC524306 RXY524296:RXY524306 SHU524296:SHU524306 SRQ524296:SRQ524306 TBM524296:TBM524306 TLI524296:TLI524306 TVE524296:TVE524306 UFA524296:UFA524306 UOW524296:UOW524306 UYS524296:UYS524306 VIO524296:VIO524306 VSK524296:VSK524306 WCG524296:WCG524306 WMC524296:WMC524306 WVY524296:WVY524306 Q589832:Q589842 JM589832:JM589842 TI589832:TI589842 ADE589832:ADE589842 ANA589832:ANA589842 AWW589832:AWW589842 BGS589832:BGS589842 BQO589832:BQO589842 CAK589832:CAK589842 CKG589832:CKG589842 CUC589832:CUC589842 DDY589832:DDY589842 DNU589832:DNU589842 DXQ589832:DXQ589842 EHM589832:EHM589842 ERI589832:ERI589842 FBE589832:FBE589842 FLA589832:FLA589842 FUW589832:FUW589842 GES589832:GES589842 GOO589832:GOO589842 GYK589832:GYK589842 HIG589832:HIG589842 HSC589832:HSC589842 IBY589832:IBY589842 ILU589832:ILU589842 IVQ589832:IVQ589842 JFM589832:JFM589842 JPI589832:JPI589842 JZE589832:JZE589842 KJA589832:KJA589842 KSW589832:KSW589842 LCS589832:LCS589842 LMO589832:LMO589842 LWK589832:LWK589842 MGG589832:MGG589842 MQC589832:MQC589842 MZY589832:MZY589842 NJU589832:NJU589842 NTQ589832:NTQ589842 ODM589832:ODM589842 ONI589832:ONI589842 OXE589832:OXE589842 PHA589832:PHA589842 PQW589832:PQW589842 QAS589832:QAS589842 QKO589832:QKO589842 QUK589832:QUK589842 REG589832:REG589842 ROC589832:ROC589842 RXY589832:RXY589842 SHU589832:SHU589842 SRQ589832:SRQ589842 TBM589832:TBM589842 TLI589832:TLI589842 TVE589832:TVE589842 UFA589832:UFA589842 UOW589832:UOW589842 UYS589832:UYS589842 VIO589832:VIO589842 VSK589832:VSK589842 WCG589832:WCG589842 WMC589832:WMC589842 WVY589832:WVY589842 Q655368:Q655378 JM655368:JM655378 TI655368:TI655378 ADE655368:ADE655378 ANA655368:ANA655378 AWW655368:AWW655378 BGS655368:BGS655378 BQO655368:BQO655378 CAK655368:CAK655378 CKG655368:CKG655378 CUC655368:CUC655378 DDY655368:DDY655378 DNU655368:DNU655378 DXQ655368:DXQ655378 EHM655368:EHM655378 ERI655368:ERI655378 FBE655368:FBE655378 FLA655368:FLA655378 FUW655368:FUW655378 GES655368:GES655378 GOO655368:GOO655378 GYK655368:GYK655378 HIG655368:HIG655378 HSC655368:HSC655378 IBY655368:IBY655378 ILU655368:ILU655378 IVQ655368:IVQ655378 JFM655368:JFM655378 JPI655368:JPI655378 JZE655368:JZE655378 KJA655368:KJA655378 KSW655368:KSW655378 LCS655368:LCS655378 LMO655368:LMO655378 LWK655368:LWK655378 MGG655368:MGG655378 MQC655368:MQC655378 MZY655368:MZY655378 NJU655368:NJU655378 NTQ655368:NTQ655378 ODM655368:ODM655378 ONI655368:ONI655378 OXE655368:OXE655378 PHA655368:PHA655378 PQW655368:PQW655378 QAS655368:QAS655378 QKO655368:QKO655378 QUK655368:QUK655378 REG655368:REG655378 ROC655368:ROC655378 RXY655368:RXY655378 SHU655368:SHU655378 SRQ655368:SRQ655378 TBM655368:TBM655378 TLI655368:TLI655378 TVE655368:TVE655378 UFA655368:UFA655378 UOW655368:UOW655378 UYS655368:UYS655378 VIO655368:VIO655378 VSK655368:VSK655378 WCG655368:WCG655378 WMC655368:WMC655378 WVY655368:WVY655378 Q720904:Q720914 JM720904:JM720914 TI720904:TI720914 ADE720904:ADE720914 ANA720904:ANA720914 AWW720904:AWW720914 BGS720904:BGS720914 BQO720904:BQO720914 CAK720904:CAK720914 CKG720904:CKG720914 CUC720904:CUC720914 DDY720904:DDY720914 DNU720904:DNU720914 DXQ720904:DXQ720914 EHM720904:EHM720914 ERI720904:ERI720914 FBE720904:FBE720914 FLA720904:FLA720914 FUW720904:FUW720914 GES720904:GES720914 GOO720904:GOO720914 GYK720904:GYK720914 HIG720904:HIG720914 HSC720904:HSC720914 IBY720904:IBY720914 ILU720904:ILU720914 IVQ720904:IVQ720914 JFM720904:JFM720914 JPI720904:JPI720914 JZE720904:JZE720914 KJA720904:KJA720914 KSW720904:KSW720914 LCS720904:LCS720914 LMO720904:LMO720914 LWK720904:LWK720914 MGG720904:MGG720914 MQC720904:MQC720914 MZY720904:MZY720914 NJU720904:NJU720914 NTQ720904:NTQ720914 ODM720904:ODM720914 ONI720904:ONI720914 OXE720904:OXE720914 PHA720904:PHA720914 PQW720904:PQW720914 QAS720904:QAS720914 QKO720904:QKO720914 QUK720904:QUK720914 REG720904:REG720914 ROC720904:ROC720914 RXY720904:RXY720914 SHU720904:SHU720914 SRQ720904:SRQ720914 TBM720904:TBM720914 TLI720904:TLI720914 TVE720904:TVE720914 UFA720904:UFA720914 UOW720904:UOW720914 UYS720904:UYS720914 VIO720904:VIO720914 VSK720904:VSK720914 WCG720904:WCG720914 WMC720904:WMC720914 WVY720904:WVY720914 Q786440:Q786450 JM786440:JM786450 TI786440:TI786450 ADE786440:ADE786450 ANA786440:ANA786450 AWW786440:AWW786450 BGS786440:BGS786450 BQO786440:BQO786450 CAK786440:CAK786450 CKG786440:CKG786450 CUC786440:CUC786450 DDY786440:DDY786450 DNU786440:DNU786450 DXQ786440:DXQ786450 EHM786440:EHM786450 ERI786440:ERI786450 FBE786440:FBE786450 FLA786440:FLA786450 FUW786440:FUW786450 GES786440:GES786450 GOO786440:GOO786450 GYK786440:GYK786450 HIG786440:HIG786450 HSC786440:HSC786450 IBY786440:IBY786450 ILU786440:ILU786450 IVQ786440:IVQ786450 JFM786440:JFM786450 JPI786440:JPI786450 JZE786440:JZE786450 KJA786440:KJA786450 KSW786440:KSW786450 LCS786440:LCS786450 LMO786440:LMO786450 LWK786440:LWK786450 MGG786440:MGG786450 MQC786440:MQC786450 MZY786440:MZY786450 NJU786440:NJU786450 NTQ786440:NTQ786450 ODM786440:ODM786450 ONI786440:ONI786450 OXE786440:OXE786450 PHA786440:PHA786450 PQW786440:PQW786450 QAS786440:QAS786450 QKO786440:QKO786450 QUK786440:QUK786450 REG786440:REG786450 ROC786440:ROC786450 RXY786440:RXY786450 SHU786440:SHU786450 SRQ786440:SRQ786450 TBM786440:TBM786450 TLI786440:TLI786450 TVE786440:TVE786450 UFA786440:UFA786450 UOW786440:UOW786450 UYS786440:UYS786450 VIO786440:VIO786450 VSK786440:VSK786450 WCG786440:WCG786450 WMC786440:WMC786450 WVY786440:WVY786450 Q851976:Q851986 JM851976:JM851986 TI851976:TI851986 ADE851976:ADE851986 ANA851976:ANA851986 AWW851976:AWW851986 BGS851976:BGS851986 BQO851976:BQO851986 CAK851976:CAK851986 CKG851976:CKG851986 CUC851976:CUC851986 DDY851976:DDY851986 DNU851976:DNU851986 DXQ851976:DXQ851986 EHM851976:EHM851986 ERI851976:ERI851986 FBE851976:FBE851986 FLA851976:FLA851986 FUW851976:FUW851986 GES851976:GES851986 GOO851976:GOO851986 GYK851976:GYK851986 HIG851976:HIG851986 HSC851976:HSC851986 IBY851976:IBY851986 ILU851976:ILU851986 IVQ851976:IVQ851986 JFM851976:JFM851986 JPI851976:JPI851986 JZE851976:JZE851986 KJA851976:KJA851986 KSW851976:KSW851986 LCS851976:LCS851986 LMO851976:LMO851986 LWK851976:LWK851986 MGG851976:MGG851986 MQC851976:MQC851986 MZY851976:MZY851986 NJU851976:NJU851986 NTQ851976:NTQ851986 ODM851976:ODM851986 ONI851976:ONI851986 OXE851976:OXE851986 PHA851976:PHA851986 PQW851976:PQW851986 QAS851976:QAS851986 QKO851976:QKO851986 QUK851976:QUK851986 REG851976:REG851986 ROC851976:ROC851986 RXY851976:RXY851986 SHU851976:SHU851986 SRQ851976:SRQ851986 TBM851976:TBM851986 TLI851976:TLI851986 TVE851976:TVE851986 UFA851976:UFA851986 UOW851976:UOW851986 UYS851976:UYS851986 VIO851976:VIO851986 VSK851976:VSK851986 WCG851976:WCG851986 WMC851976:WMC851986 WVY851976:WVY851986 Q917512:Q917522 JM917512:JM917522 TI917512:TI917522 ADE917512:ADE917522 ANA917512:ANA917522 AWW917512:AWW917522 BGS917512:BGS917522 BQO917512:BQO917522 CAK917512:CAK917522 CKG917512:CKG917522 CUC917512:CUC917522 DDY917512:DDY917522 DNU917512:DNU917522 DXQ917512:DXQ917522 EHM917512:EHM917522 ERI917512:ERI917522 FBE917512:FBE917522 FLA917512:FLA917522 FUW917512:FUW917522 GES917512:GES917522 GOO917512:GOO917522 GYK917512:GYK917522 HIG917512:HIG917522 HSC917512:HSC917522 IBY917512:IBY917522 ILU917512:ILU917522 IVQ917512:IVQ917522 JFM917512:JFM917522 JPI917512:JPI917522 JZE917512:JZE917522 KJA917512:KJA917522 KSW917512:KSW917522 LCS917512:LCS917522 LMO917512:LMO917522 LWK917512:LWK917522 MGG917512:MGG917522 MQC917512:MQC917522 MZY917512:MZY917522 NJU917512:NJU917522 NTQ917512:NTQ917522 ODM917512:ODM917522 ONI917512:ONI917522 OXE917512:OXE917522 PHA917512:PHA917522 PQW917512:PQW917522 QAS917512:QAS917522 QKO917512:QKO917522 QUK917512:QUK917522 REG917512:REG917522 ROC917512:ROC917522 RXY917512:RXY917522 SHU917512:SHU917522 SRQ917512:SRQ917522 TBM917512:TBM917522 TLI917512:TLI917522 TVE917512:TVE917522 UFA917512:UFA917522 UOW917512:UOW917522 UYS917512:UYS917522 VIO917512:VIO917522 VSK917512:VSK917522 WCG917512:WCG917522 WMC917512:WMC917522 WVY917512:WVY917522 Q983048:Q983058 JM983048:JM983058 TI983048:TI983058 ADE983048:ADE983058 ANA983048:ANA983058 AWW983048:AWW983058 BGS983048:BGS983058 BQO983048:BQO983058 CAK983048:CAK983058 CKG983048:CKG983058 CUC983048:CUC983058 DDY983048:DDY983058 DNU983048:DNU983058 DXQ983048:DXQ983058 EHM983048:EHM983058 ERI983048:ERI983058 FBE983048:FBE983058 FLA983048:FLA983058 FUW983048:FUW983058 GES983048:GES983058 GOO983048:GOO983058 GYK983048:GYK983058 HIG983048:HIG983058 HSC983048:HSC983058 IBY983048:IBY983058 ILU983048:ILU983058 IVQ983048:IVQ983058 JFM983048:JFM983058 JPI983048:JPI983058 JZE983048:JZE983058 KJA983048:KJA983058 KSW983048:KSW983058 LCS983048:LCS983058 LMO983048:LMO983058 LWK983048:LWK983058 MGG983048:MGG983058 MQC983048:MQC983058 MZY983048:MZY983058 NJU983048:NJU983058 NTQ983048:NTQ983058 ODM983048:ODM983058 ONI983048:ONI983058 OXE983048:OXE983058 PHA983048:PHA983058 PQW983048:PQW983058 QAS983048:QAS983058 QKO983048:QKO983058 QUK983048:QUK983058 REG983048:REG983058 ROC983048:ROC983058 RXY983048:RXY983058 SHU983048:SHU983058 SRQ983048:SRQ983058 TBM983048:TBM983058 TLI983048:TLI983058 TVE983048:TVE983058 UFA983048:UFA983058 UOW983048:UOW983058 UYS983048:UYS983058 VIO983048:VIO983058 VSK983048:VSK983058 WCG983048:WCG983058 WMC983048:WMC983058 WVY983048:WVY983058" xr:uid="{A2134D23-7BBD-44BB-8AC3-EFB7BC0FC880}"/>
  </dataValidation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6DD8-FEF8-41EC-908B-81D636D9F51F}">
  <dimension ref="A1:A83"/>
  <sheetViews>
    <sheetView showZeros="0" workbookViewId="0">
      <selection activeCell="I31" sqref="I31"/>
    </sheetView>
  </sheetViews>
  <sheetFormatPr defaultRowHeight="13.5"/>
  <cols>
    <col min="1" max="16384" width="9" style="665"/>
  </cols>
  <sheetData>
    <row r="1" spans="1:1">
      <c r="A1" s="665" t="s">
        <v>776</v>
      </c>
    </row>
    <row r="2" spans="1:1" s="1238" customFormat="1">
      <c r="A2" s="1238" t="s">
        <v>821</v>
      </c>
    </row>
    <row r="3" spans="1:1" s="1238" customFormat="1"/>
    <row r="4" spans="1:1" s="1238" customFormat="1">
      <c r="A4" s="1238" t="s">
        <v>822</v>
      </c>
    </row>
    <row r="5" spans="1:1" s="1238" customFormat="1"/>
    <row r="6" spans="1:1" s="1238" customFormat="1"/>
    <row r="7" spans="1:1" s="1236" customFormat="1">
      <c r="A7" s="1236" t="s">
        <v>817</v>
      </c>
    </row>
    <row r="8" spans="1:1" s="1236" customFormat="1">
      <c r="A8" s="1236" t="s">
        <v>813</v>
      </c>
    </row>
    <row r="9" spans="1:1" s="1236" customFormat="1">
      <c r="A9" s="1236" t="s">
        <v>818</v>
      </c>
    </row>
    <row r="10" spans="1:1" s="1236" customFormat="1">
      <c r="A10" s="1236" t="s">
        <v>819</v>
      </c>
    </row>
    <row r="11" spans="1:1" s="1236" customFormat="1">
      <c r="A11" s="1236" t="s">
        <v>820</v>
      </c>
    </row>
    <row r="12" spans="1:1" s="1236" customFormat="1"/>
    <row r="13" spans="1:1">
      <c r="A13" s="665" t="s">
        <v>780</v>
      </c>
    </row>
    <row r="15" spans="1:1">
      <c r="A15" s="665" t="s">
        <v>812</v>
      </c>
    </row>
    <row r="17" spans="1:1" s="941" customFormat="1">
      <c r="A17" s="941" t="s">
        <v>813</v>
      </c>
    </row>
    <row r="18" spans="1:1" s="920" customFormat="1">
      <c r="A18" s="920" t="s">
        <v>781</v>
      </c>
    </row>
    <row r="19" spans="1:1">
      <c r="A19" s="665" t="s">
        <v>782</v>
      </c>
    </row>
    <row r="20" spans="1:1">
      <c r="A20" s="665" t="s">
        <v>783</v>
      </c>
    </row>
    <row r="21" spans="1:1" s="924" customFormat="1"/>
    <row r="22" spans="1:1" s="941" customFormat="1">
      <c r="A22" s="941" t="s">
        <v>814</v>
      </c>
    </row>
    <row r="23" spans="1:1" s="941" customFormat="1">
      <c r="A23" s="941" t="s">
        <v>815</v>
      </c>
    </row>
    <row r="24" spans="1:1" s="941" customFormat="1"/>
    <row r="25" spans="1:1" s="941" customFormat="1"/>
    <row r="26" spans="1:1" s="924" customFormat="1">
      <c r="A26" s="924" t="s">
        <v>807</v>
      </c>
    </row>
    <row r="27" spans="1:1" s="924" customFormat="1">
      <c r="A27" s="924" t="s">
        <v>809</v>
      </c>
    </row>
    <row r="28" spans="1:1" s="941" customFormat="1">
      <c r="A28" s="941" t="s">
        <v>810</v>
      </c>
    </row>
    <row r="29" spans="1:1" s="941" customFormat="1">
      <c r="A29" s="941" t="s">
        <v>811</v>
      </c>
    </row>
    <row r="30" spans="1:1" s="941" customFormat="1">
      <c r="A30" s="941" t="s">
        <v>808</v>
      </c>
    </row>
    <row r="31" spans="1:1" s="941" customFormat="1"/>
    <row r="32" spans="1:1" s="941" customFormat="1"/>
    <row r="33" spans="1:1" s="941" customFormat="1"/>
    <row r="34" spans="1:1" s="941" customFormat="1"/>
    <row r="35" spans="1:1" s="920" customFormat="1">
      <c r="A35" s="920" t="s">
        <v>777</v>
      </c>
    </row>
    <row r="36" spans="1:1" s="920" customFormat="1"/>
    <row r="37" spans="1:1" s="920" customFormat="1">
      <c r="A37" s="920" t="s">
        <v>778</v>
      </c>
    </row>
    <row r="38" spans="1:1" s="920" customFormat="1">
      <c r="A38" s="920" t="s">
        <v>755</v>
      </c>
    </row>
    <row r="39" spans="1:1" s="920" customFormat="1">
      <c r="A39" s="920" t="s">
        <v>756</v>
      </c>
    </row>
    <row r="40" spans="1:1" s="920" customFormat="1">
      <c r="A40" s="920" t="s">
        <v>758</v>
      </c>
    </row>
    <row r="41" spans="1:1" s="920" customFormat="1">
      <c r="A41" s="920" t="s">
        <v>759</v>
      </c>
    </row>
    <row r="42" spans="1:1" s="920" customFormat="1">
      <c r="A42" s="920" t="s">
        <v>760</v>
      </c>
    </row>
    <row r="43" spans="1:1" s="920" customFormat="1">
      <c r="A43" s="920" t="s">
        <v>761</v>
      </c>
    </row>
    <row r="44" spans="1:1" s="920" customFormat="1"/>
    <row r="45" spans="1:1" s="920" customFormat="1"/>
    <row r="46" spans="1:1" s="920" customFormat="1">
      <c r="A46" s="920" t="s">
        <v>757</v>
      </c>
    </row>
    <row r="47" spans="1:1" s="920" customFormat="1">
      <c r="A47" s="920" t="s">
        <v>771</v>
      </c>
    </row>
    <row r="48" spans="1:1" s="920" customFormat="1">
      <c r="A48" s="920" t="s">
        <v>772</v>
      </c>
    </row>
    <row r="49" spans="1:1" s="920" customFormat="1"/>
    <row r="50" spans="1:1" s="920" customFormat="1">
      <c r="A50" s="864" t="s">
        <v>773</v>
      </c>
    </row>
    <row r="51" spans="1:1" s="920" customFormat="1">
      <c r="A51" s="920" t="s">
        <v>774</v>
      </c>
    </row>
    <row r="52" spans="1:1" s="920" customFormat="1"/>
    <row r="53" spans="1:1" s="920" customFormat="1"/>
    <row r="54" spans="1:1" s="920" customFormat="1">
      <c r="A54" s="920" t="s">
        <v>757</v>
      </c>
    </row>
    <row r="55" spans="1:1" s="920" customFormat="1">
      <c r="A55" s="920" t="s">
        <v>744</v>
      </c>
    </row>
    <row r="56" spans="1:1" s="920" customFormat="1"/>
    <row r="57" spans="1:1" s="920" customFormat="1">
      <c r="A57" s="920" t="s">
        <v>745</v>
      </c>
    </row>
    <row r="58" spans="1:1" s="920" customFormat="1">
      <c r="A58" s="920" t="s">
        <v>746</v>
      </c>
    </row>
    <row r="59" spans="1:1" s="920" customFormat="1">
      <c r="A59" s="920" t="s">
        <v>747</v>
      </c>
    </row>
    <row r="60" spans="1:1" s="920" customFormat="1">
      <c r="A60" s="920" t="s">
        <v>748</v>
      </c>
    </row>
    <row r="61" spans="1:1" s="920" customFormat="1">
      <c r="A61" s="920" t="s">
        <v>749</v>
      </c>
    </row>
    <row r="62" spans="1:1" s="920" customFormat="1">
      <c r="A62" s="920" t="s">
        <v>750</v>
      </c>
    </row>
    <row r="63" spans="1:1" s="920" customFormat="1">
      <c r="A63" s="920" t="s">
        <v>751</v>
      </c>
    </row>
    <row r="64" spans="1:1" s="920" customFormat="1">
      <c r="A64" s="920" t="s">
        <v>752</v>
      </c>
    </row>
    <row r="65" spans="1:1" s="920" customFormat="1">
      <c r="A65" s="920" t="s">
        <v>753</v>
      </c>
    </row>
    <row r="66" spans="1:1" s="920" customFormat="1"/>
    <row r="67" spans="1:1" s="920" customFormat="1">
      <c r="A67" s="920" t="s">
        <v>754</v>
      </c>
    </row>
    <row r="68" spans="1:1" s="920" customFormat="1">
      <c r="A68" s="920" t="s">
        <v>755</v>
      </c>
    </row>
    <row r="69" spans="1:1" s="920" customFormat="1">
      <c r="A69" s="920" t="s">
        <v>756</v>
      </c>
    </row>
    <row r="70" spans="1:1" s="920" customFormat="1">
      <c r="A70" s="920" t="s">
        <v>758</v>
      </c>
    </row>
    <row r="71" spans="1:1" s="920" customFormat="1">
      <c r="A71" s="920" t="s">
        <v>759</v>
      </c>
    </row>
    <row r="72" spans="1:1" s="920" customFormat="1">
      <c r="A72" s="920" t="s">
        <v>760</v>
      </c>
    </row>
    <row r="73" spans="1:1" s="920" customFormat="1">
      <c r="A73" s="920" t="s">
        <v>761</v>
      </c>
    </row>
    <row r="74" spans="1:1" s="920" customFormat="1"/>
    <row r="75" spans="1:1" s="920" customFormat="1">
      <c r="A75" s="920" t="s">
        <v>745</v>
      </c>
    </row>
    <row r="76" spans="1:1" s="920" customFormat="1">
      <c r="A76" s="920" t="s">
        <v>762</v>
      </c>
    </row>
    <row r="77" spans="1:1" s="920" customFormat="1">
      <c r="A77" s="920" t="s">
        <v>763</v>
      </c>
    </row>
    <row r="78" spans="1:1" s="920" customFormat="1"/>
    <row r="79" spans="1:1" s="920" customFormat="1">
      <c r="A79" s="920" t="s">
        <v>754</v>
      </c>
    </row>
    <row r="80" spans="1:1" s="920" customFormat="1">
      <c r="A80" s="920" t="s">
        <v>764</v>
      </c>
    </row>
    <row r="81" spans="1:1" s="920" customFormat="1">
      <c r="A81" s="920" t="s">
        <v>765</v>
      </c>
    </row>
    <row r="82" spans="1:1" s="920" customFormat="1">
      <c r="A82" s="920" t="s">
        <v>766</v>
      </c>
    </row>
    <row r="83" spans="1:1" s="920" customFormat="1">
      <c r="A83" s="920" t="s">
        <v>767</v>
      </c>
    </row>
  </sheetData>
  <phoneticPr fontId="3"/>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D3C5-4A7A-4E81-AC07-A05CBC40543A}">
  <dimension ref="A1:CR48"/>
  <sheetViews>
    <sheetView showZeros="0" workbookViewId="0">
      <selection activeCell="BK22" sqref="BK22"/>
    </sheetView>
  </sheetViews>
  <sheetFormatPr defaultRowHeight="13.5"/>
  <cols>
    <col min="1" max="89" width="1.625" style="665" customWidth="1"/>
    <col min="90" max="256" width="9" style="665"/>
    <col min="257" max="345" width="1.625" style="665" customWidth="1"/>
    <col min="346" max="512" width="9" style="665"/>
    <col min="513" max="601" width="1.625" style="665" customWidth="1"/>
    <col min="602" max="768" width="9" style="665"/>
    <col min="769" max="857" width="1.625" style="665" customWidth="1"/>
    <col min="858" max="1024" width="9" style="665"/>
    <col min="1025" max="1113" width="1.625" style="665" customWidth="1"/>
    <col min="1114" max="1280" width="9" style="665"/>
    <col min="1281" max="1369" width="1.625" style="665" customWidth="1"/>
    <col min="1370" max="1536" width="9" style="665"/>
    <col min="1537" max="1625" width="1.625" style="665" customWidth="1"/>
    <col min="1626" max="1792" width="9" style="665"/>
    <col min="1793" max="1881" width="1.625" style="665" customWidth="1"/>
    <col min="1882" max="2048" width="9" style="665"/>
    <col min="2049" max="2137" width="1.625" style="665" customWidth="1"/>
    <col min="2138" max="2304" width="9" style="665"/>
    <col min="2305" max="2393" width="1.625" style="665" customWidth="1"/>
    <col min="2394" max="2560" width="9" style="665"/>
    <col min="2561" max="2649" width="1.625" style="665" customWidth="1"/>
    <col min="2650" max="2816" width="9" style="665"/>
    <col min="2817" max="2905" width="1.625" style="665" customWidth="1"/>
    <col min="2906" max="3072" width="9" style="665"/>
    <col min="3073" max="3161" width="1.625" style="665" customWidth="1"/>
    <col min="3162" max="3328" width="9" style="665"/>
    <col min="3329" max="3417" width="1.625" style="665" customWidth="1"/>
    <col min="3418" max="3584" width="9" style="665"/>
    <col min="3585" max="3673" width="1.625" style="665" customWidth="1"/>
    <col min="3674" max="3840" width="9" style="665"/>
    <col min="3841" max="3929" width="1.625" style="665" customWidth="1"/>
    <col min="3930" max="4096" width="9" style="665"/>
    <col min="4097" max="4185" width="1.625" style="665" customWidth="1"/>
    <col min="4186" max="4352" width="9" style="665"/>
    <col min="4353" max="4441" width="1.625" style="665" customWidth="1"/>
    <col min="4442" max="4608" width="9" style="665"/>
    <col min="4609" max="4697" width="1.625" style="665" customWidth="1"/>
    <col min="4698" max="4864" width="9" style="665"/>
    <col min="4865" max="4953" width="1.625" style="665" customWidth="1"/>
    <col min="4954" max="5120" width="9" style="665"/>
    <col min="5121" max="5209" width="1.625" style="665" customWidth="1"/>
    <col min="5210" max="5376" width="9" style="665"/>
    <col min="5377" max="5465" width="1.625" style="665" customWidth="1"/>
    <col min="5466" max="5632" width="9" style="665"/>
    <col min="5633" max="5721" width="1.625" style="665" customWidth="1"/>
    <col min="5722" max="5888" width="9" style="665"/>
    <col min="5889" max="5977" width="1.625" style="665" customWidth="1"/>
    <col min="5978" max="6144" width="9" style="665"/>
    <col min="6145" max="6233" width="1.625" style="665" customWidth="1"/>
    <col min="6234" max="6400" width="9" style="665"/>
    <col min="6401" max="6489" width="1.625" style="665" customWidth="1"/>
    <col min="6490" max="6656" width="9" style="665"/>
    <col min="6657" max="6745" width="1.625" style="665" customWidth="1"/>
    <col min="6746" max="6912" width="9" style="665"/>
    <col min="6913" max="7001" width="1.625" style="665" customWidth="1"/>
    <col min="7002" max="7168" width="9" style="665"/>
    <col min="7169" max="7257" width="1.625" style="665" customWidth="1"/>
    <col min="7258" max="7424" width="9" style="665"/>
    <col min="7425" max="7513" width="1.625" style="665" customWidth="1"/>
    <col min="7514" max="7680" width="9" style="665"/>
    <col min="7681" max="7769" width="1.625" style="665" customWidth="1"/>
    <col min="7770" max="7936" width="9" style="665"/>
    <col min="7937" max="8025" width="1.625" style="665" customWidth="1"/>
    <col min="8026" max="8192" width="9" style="665"/>
    <col min="8193" max="8281" width="1.625" style="665" customWidth="1"/>
    <col min="8282" max="8448" width="9" style="665"/>
    <col min="8449" max="8537" width="1.625" style="665" customWidth="1"/>
    <col min="8538" max="8704" width="9" style="665"/>
    <col min="8705" max="8793" width="1.625" style="665" customWidth="1"/>
    <col min="8794" max="8960" width="9" style="665"/>
    <col min="8961" max="9049" width="1.625" style="665" customWidth="1"/>
    <col min="9050" max="9216" width="9" style="665"/>
    <col min="9217" max="9305" width="1.625" style="665" customWidth="1"/>
    <col min="9306" max="9472" width="9" style="665"/>
    <col min="9473" max="9561" width="1.625" style="665" customWidth="1"/>
    <col min="9562" max="9728" width="9" style="665"/>
    <col min="9729" max="9817" width="1.625" style="665" customWidth="1"/>
    <col min="9818" max="9984" width="9" style="665"/>
    <col min="9985" max="10073" width="1.625" style="665" customWidth="1"/>
    <col min="10074" max="10240" width="9" style="665"/>
    <col min="10241" max="10329" width="1.625" style="665" customWidth="1"/>
    <col min="10330" max="10496" width="9" style="665"/>
    <col min="10497" max="10585" width="1.625" style="665" customWidth="1"/>
    <col min="10586" max="10752" width="9" style="665"/>
    <col min="10753" max="10841" width="1.625" style="665" customWidth="1"/>
    <col min="10842" max="11008" width="9" style="665"/>
    <col min="11009" max="11097" width="1.625" style="665" customWidth="1"/>
    <col min="11098" max="11264" width="9" style="665"/>
    <col min="11265" max="11353" width="1.625" style="665" customWidth="1"/>
    <col min="11354" max="11520" width="9" style="665"/>
    <col min="11521" max="11609" width="1.625" style="665" customWidth="1"/>
    <col min="11610" max="11776" width="9" style="665"/>
    <col min="11777" max="11865" width="1.625" style="665" customWidth="1"/>
    <col min="11866" max="12032" width="9" style="665"/>
    <col min="12033" max="12121" width="1.625" style="665" customWidth="1"/>
    <col min="12122" max="12288" width="9" style="665"/>
    <col min="12289" max="12377" width="1.625" style="665" customWidth="1"/>
    <col min="12378" max="12544" width="9" style="665"/>
    <col min="12545" max="12633" width="1.625" style="665" customWidth="1"/>
    <col min="12634" max="12800" width="9" style="665"/>
    <col min="12801" max="12889" width="1.625" style="665" customWidth="1"/>
    <col min="12890" max="13056" width="9" style="665"/>
    <col min="13057" max="13145" width="1.625" style="665" customWidth="1"/>
    <col min="13146" max="13312" width="9" style="665"/>
    <col min="13313" max="13401" width="1.625" style="665" customWidth="1"/>
    <col min="13402" max="13568" width="9" style="665"/>
    <col min="13569" max="13657" width="1.625" style="665" customWidth="1"/>
    <col min="13658" max="13824" width="9" style="665"/>
    <col min="13825" max="13913" width="1.625" style="665" customWidth="1"/>
    <col min="13914" max="14080" width="9" style="665"/>
    <col min="14081" max="14169" width="1.625" style="665" customWidth="1"/>
    <col min="14170" max="14336" width="9" style="665"/>
    <col min="14337" max="14425" width="1.625" style="665" customWidth="1"/>
    <col min="14426" max="14592" width="9" style="665"/>
    <col min="14593" max="14681" width="1.625" style="665" customWidth="1"/>
    <col min="14682" max="14848" width="9" style="665"/>
    <col min="14849" max="14937" width="1.625" style="665" customWidth="1"/>
    <col min="14938" max="15104" width="9" style="665"/>
    <col min="15105" max="15193" width="1.625" style="665" customWidth="1"/>
    <col min="15194" max="15360" width="9" style="665"/>
    <col min="15361" max="15449" width="1.625" style="665" customWidth="1"/>
    <col min="15450" max="15616" width="9" style="665"/>
    <col min="15617" max="15705" width="1.625" style="665" customWidth="1"/>
    <col min="15706" max="15872" width="9" style="665"/>
    <col min="15873" max="15961" width="1.625" style="665" customWidth="1"/>
    <col min="15962" max="16128" width="9" style="665"/>
    <col min="16129" max="16217" width="1.625" style="665" customWidth="1"/>
    <col min="16218" max="16384" width="9" style="665"/>
  </cols>
  <sheetData>
    <row r="1" spans="1:96" ht="30" customHeight="1">
      <c r="A1" s="1254" t="s">
        <v>659</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c r="AC1" s="1255"/>
      <c r="AD1" s="1255"/>
      <c r="AE1" s="1255"/>
      <c r="AF1" s="1255"/>
      <c r="AG1" s="1255"/>
      <c r="AH1" s="1255"/>
      <c r="AI1" s="1255"/>
      <c r="AJ1" s="1255"/>
      <c r="AK1" s="1255"/>
      <c r="AL1" s="1255"/>
      <c r="AM1" s="1255"/>
      <c r="AN1" s="1255"/>
      <c r="AO1" s="1255"/>
      <c r="AP1" s="1255"/>
      <c r="AQ1" s="1255"/>
      <c r="AR1" s="1255"/>
      <c r="AS1" s="1255"/>
      <c r="AT1" s="1255"/>
      <c r="AU1" s="1255"/>
      <c r="AV1" s="1255"/>
      <c r="AW1" s="1255"/>
      <c r="AX1" s="1255"/>
      <c r="AY1" s="1255"/>
      <c r="AZ1" s="1255"/>
      <c r="BA1" s="1255"/>
      <c r="BB1" s="1255"/>
      <c r="BC1" s="1255"/>
      <c r="BD1" s="1255"/>
      <c r="BE1" s="1255"/>
      <c r="BF1" s="1255"/>
      <c r="BG1" s="1255"/>
      <c r="BH1" s="1255"/>
      <c r="BI1" s="1255"/>
      <c r="BJ1" s="1255"/>
      <c r="BK1" s="1255"/>
      <c r="BL1" s="1255"/>
      <c r="BM1" s="1255"/>
      <c r="BN1" s="1255"/>
      <c r="BO1" s="1255"/>
      <c r="BP1" s="1255"/>
      <c r="BQ1" s="1255"/>
      <c r="BR1" s="1255"/>
      <c r="BS1" s="1255"/>
      <c r="BT1" s="1255"/>
      <c r="BU1" s="1255"/>
      <c r="BV1" s="1255"/>
      <c r="BW1" s="1255"/>
      <c r="BX1" s="1255"/>
      <c r="BY1" s="1255"/>
      <c r="BZ1" s="1255"/>
      <c r="CA1" s="1255"/>
      <c r="CB1" s="1255"/>
      <c r="CC1" s="1255"/>
      <c r="CD1" s="1255"/>
      <c r="CE1" s="1255"/>
      <c r="CF1" s="1255"/>
      <c r="CG1" s="1255"/>
      <c r="CH1" s="592"/>
      <c r="CI1" s="855"/>
      <c r="CJ1" s="856"/>
      <c r="CK1" s="856"/>
    </row>
    <row r="2" spans="1:96" ht="18.75">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c r="CA2" s="564"/>
      <c r="CB2" s="564"/>
      <c r="CC2" s="564"/>
      <c r="CD2" s="564"/>
      <c r="CE2" s="564"/>
      <c r="CF2" s="564"/>
      <c r="CG2" s="564"/>
      <c r="CH2" s="564"/>
      <c r="CI2" s="857"/>
      <c r="CJ2" s="857"/>
      <c r="CK2" s="856"/>
    </row>
    <row r="3" spans="1:96" ht="12.75" customHeight="1">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857"/>
      <c r="CJ3" s="857"/>
      <c r="CK3" s="856"/>
    </row>
    <row r="4" spans="1:96" s="566" customFormat="1" ht="17.25">
      <c r="A4" s="1256" t="s">
        <v>730</v>
      </c>
      <c r="B4" s="1256"/>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c r="BP4" s="1256"/>
      <c r="BQ4" s="1256"/>
      <c r="BR4" s="1256"/>
      <c r="BS4" s="1256"/>
      <c r="BT4" s="1256"/>
      <c r="BU4" s="1256"/>
      <c r="BV4" s="1256"/>
      <c r="BW4" s="1256"/>
      <c r="BX4" s="1256"/>
      <c r="BY4" s="1256"/>
      <c r="BZ4" s="1256"/>
      <c r="CA4" s="1256"/>
      <c r="CB4" s="1256"/>
      <c r="CC4" s="1256"/>
      <c r="CD4" s="1256"/>
      <c r="CE4" s="1256"/>
      <c r="CF4" s="1256"/>
      <c r="CG4" s="1256"/>
      <c r="CH4" s="565"/>
      <c r="CI4" s="565"/>
      <c r="CJ4" s="565"/>
    </row>
    <row r="5" spans="1:96" s="566" customFormat="1" ht="17.25" customHeight="1">
      <c r="A5" s="1256" t="s">
        <v>731</v>
      </c>
      <c r="B5" s="1256"/>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c r="AO5" s="1256"/>
      <c r="AP5" s="1256"/>
      <c r="AQ5" s="1256"/>
      <c r="AR5" s="1256"/>
      <c r="AS5" s="1256"/>
      <c r="AT5" s="1256"/>
      <c r="AU5" s="1256"/>
      <c r="AV5" s="1256"/>
      <c r="AW5" s="1256"/>
      <c r="AX5" s="1256"/>
      <c r="AY5" s="1256"/>
      <c r="AZ5" s="1256"/>
      <c r="BA5" s="1256"/>
      <c r="BB5" s="1256"/>
      <c r="BC5" s="1256"/>
      <c r="BD5" s="1256"/>
      <c r="BE5" s="1256"/>
      <c r="BF5" s="1256"/>
      <c r="BG5" s="1256"/>
      <c r="BH5" s="1256"/>
      <c r="BI5" s="1256"/>
      <c r="BJ5" s="1256"/>
      <c r="BK5" s="1256"/>
      <c r="BL5" s="1256"/>
      <c r="BM5" s="1256"/>
      <c r="BN5" s="1256"/>
      <c r="BO5" s="1256"/>
      <c r="BP5" s="1256"/>
      <c r="BQ5" s="1256"/>
      <c r="BR5" s="1256"/>
      <c r="BS5" s="1256"/>
      <c r="BT5" s="1256"/>
      <c r="BU5" s="1256"/>
      <c r="BV5" s="1256"/>
      <c r="BW5" s="1256"/>
      <c r="BX5" s="1256"/>
      <c r="BY5" s="1256"/>
      <c r="BZ5" s="1256"/>
      <c r="CA5" s="1256"/>
      <c r="CB5" s="1256"/>
      <c r="CC5" s="1256"/>
      <c r="CD5" s="1256"/>
      <c r="CE5" s="1256"/>
      <c r="CF5" s="1256"/>
      <c r="CG5" s="1256"/>
      <c r="CH5" s="565"/>
      <c r="CI5" s="565"/>
      <c r="CJ5" s="565"/>
    </row>
    <row r="6" spans="1:96" s="566" customFormat="1" ht="20.100000000000001" customHeight="1">
      <c r="B6" s="567"/>
      <c r="C6" s="568"/>
      <c r="D6" s="568"/>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7"/>
      <c r="AT6" s="569"/>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72"/>
      <c r="CJ6" s="572"/>
      <c r="CK6" s="572"/>
      <c r="CL6" s="572"/>
    </row>
    <row r="7" spans="1:96" s="566" customFormat="1" ht="20.100000000000001" customHeight="1">
      <c r="B7" s="570"/>
      <c r="C7" s="571"/>
      <c r="D7" s="571"/>
      <c r="E7" s="572"/>
      <c r="F7" s="572"/>
      <c r="G7" s="572"/>
      <c r="H7" s="572"/>
      <c r="I7" s="573" t="s">
        <v>660</v>
      </c>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4"/>
      <c r="AT7" s="575"/>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row>
    <row r="8" spans="1:96" s="566" customFormat="1" ht="20.100000000000001" customHeight="1">
      <c r="B8" s="574"/>
      <c r="C8" s="571"/>
      <c r="D8" s="571"/>
      <c r="E8" s="572"/>
      <c r="F8" s="572"/>
      <c r="G8" s="572"/>
      <c r="H8" s="572"/>
      <c r="I8" s="573" t="s">
        <v>661</v>
      </c>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4"/>
      <c r="AT8" s="575"/>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c r="CI8" s="570"/>
      <c r="CJ8" s="570"/>
      <c r="CK8" s="570"/>
      <c r="CL8" s="570"/>
      <c r="CM8" s="570"/>
      <c r="CN8" s="570"/>
      <c r="CO8" s="570"/>
      <c r="CP8" s="570"/>
      <c r="CQ8" s="570"/>
      <c r="CR8" s="570"/>
    </row>
    <row r="9" spans="1:96" s="576" customFormat="1" ht="20.100000000000001" customHeight="1">
      <c r="A9" s="566"/>
      <c r="B9" s="574"/>
      <c r="C9" s="572"/>
      <c r="D9" s="571"/>
      <c r="E9" s="572"/>
      <c r="F9" s="572"/>
      <c r="G9" s="572"/>
      <c r="H9" s="572"/>
      <c r="I9" s="573" t="s">
        <v>662</v>
      </c>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4"/>
      <c r="AT9" s="575"/>
      <c r="AU9" s="572"/>
      <c r="AV9" s="573"/>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4"/>
      <c r="CF9" s="575"/>
      <c r="CG9" s="570"/>
      <c r="CH9" s="570"/>
      <c r="CI9" s="570"/>
      <c r="CJ9" s="570"/>
      <c r="CK9" s="570"/>
      <c r="CL9" s="570"/>
    </row>
    <row r="10" spans="1:96" s="859" customFormat="1" ht="20.100000000000001" customHeight="1">
      <c r="A10" s="576"/>
      <c r="B10" s="574"/>
      <c r="C10" s="570"/>
      <c r="D10" s="571"/>
      <c r="E10" s="570"/>
      <c r="F10" s="570"/>
      <c r="G10" s="570"/>
      <c r="H10" s="570"/>
      <c r="I10" s="573" t="s">
        <v>663</v>
      </c>
      <c r="J10" s="573"/>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4"/>
      <c r="AT10" s="575"/>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0"/>
      <c r="BS10" s="570"/>
      <c r="BT10" s="570"/>
      <c r="BU10" s="570"/>
      <c r="BV10" s="570"/>
      <c r="BW10" s="570"/>
      <c r="BX10" s="570"/>
      <c r="BY10" s="570"/>
      <c r="BZ10" s="570"/>
      <c r="CA10" s="570"/>
      <c r="CB10" s="570"/>
      <c r="CC10" s="570"/>
      <c r="CD10" s="570"/>
      <c r="CE10" s="570"/>
      <c r="CF10" s="570"/>
      <c r="CG10" s="570"/>
      <c r="CH10" s="570"/>
      <c r="CI10" s="572"/>
      <c r="CJ10" s="572"/>
      <c r="CK10" s="858"/>
      <c r="CL10" s="858"/>
    </row>
    <row r="11" spans="1:96" s="859" customFormat="1" ht="20.100000000000001" customHeight="1">
      <c r="A11" s="577"/>
      <c r="B11" s="574"/>
      <c r="C11" s="572"/>
      <c r="D11" s="572"/>
      <c r="E11" s="570"/>
      <c r="F11" s="572"/>
      <c r="G11" s="572"/>
      <c r="H11" s="572"/>
      <c r="I11" s="567" t="s">
        <v>664</v>
      </c>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4"/>
      <c r="AT11" s="578"/>
      <c r="AU11" s="575"/>
      <c r="AV11" s="572"/>
      <c r="AW11" s="571"/>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858"/>
      <c r="CL11" s="858"/>
    </row>
    <row r="12" spans="1:96" s="566" customFormat="1" ht="19.5" customHeight="1">
      <c r="A12" s="577"/>
      <c r="B12" s="574"/>
      <c r="C12" s="572"/>
      <c r="D12" s="572"/>
      <c r="E12" s="570"/>
      <c r="F12" s="572"/>
      <c r="G12" s="572"/>
      <c r="H12" s="572"/>
      <c r="I12" s="567"/>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4"/>
      <c r="AT12" s="578"/>
      <c r="AU12" s="575"/>
      <c r="AV12" s="572"/>
      <c r="AW12" s="571"/>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row>
    <row r="13" spans="1:96" s="580" customFormat="1" ht="17.25" customHeight="1">
      <c r="A13" s="566"/>
      <c r="B13" s="574"/>
      <c r="C13" s="572"/>
      <c r="D13" s="566"/>
      <c r="E13" s="574"/>
      <c r="F13" s="572"/>
      <c r="G13" s="572"/>
      <c r="H13" s="579" t="s">
        <v>665</v>
      </c>
      <c r="I13" s="572"/>
      <c r="J13" s="572"/>
      <c r="K13" s="572"/>
      <c r="L13" s="572"/>
      <c r="M13" s="567"/>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4"/>
      <c r="AT13" s="575"/>
      <c r="AU13" s="575"/>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c r="CG13" s="572"/>
      <c r="CH13" s="572"/>
    </row>
    <row r="14" spans="1:96" s="860" customFormat="1" ht="20.100000000000001" customHeight="1">
      <c r="A14" s="580"/>
      <c r="B14" s="567"/>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1"/>
      <c r="AU14" s="581"/>
      <c r="AV14" s="580"/>
      <c r="AW14" s="580"/>
      <c r="AX14" s="580"/>
      <c r="AY14" s="580"/>
      <c r="AZ14" s="580"/>
      <c r="BA14" s="580"/>
      <c r="BB14" s="580"/>
      <c r="BC14" s="580"/>
      <c r="BD14" s="580"/>
      <c r="BE14" s="580"/>
      <c r="BF14" s="580"/>
      <c r="BG14" s="580"/>
      <c r="BH14" s="580"/>
      <c r="BI14" s="580"/>
      <c r="BJ14" s="580"/>
      <c r="BK14" s="580"/>
      <c r="BL14" s="580"/>
      <c r="BM14" s="580"/>
      <c r="BN14" s="580"/>
      <c r="BO14" s="580"/>
      <c r="BP14" s="580"/>
      <c r="BQ14" s="580"/>
      <c r="BR14" s="580"/>
      <c r="BS14" s="580"/>
      <c r="BT14" s="580"/>
      <c r="BU14" s="580"/>
      <c r="BV14" s="580"/>
      <c r="BW14" s="580"/>
      <c r="BX14" s="580"/>
      <c r="BY14" s="580"/>
      <c r="BZ14" s="580"/>
      <c r="CA14" s="580"/>
      <c r="CB14" s="580"/>
      <c r="CC14" s="580"/>
      <c r="CD14" s="580"/>
      <c r="CE14" s="580"/>
      <c r="CF14" s="580"/>
      <c r="CG14" s="580"/>
      <c r="CH14" s="580"/>
      <c r="CI14" s="580"/>
      <c r="CJ14" s="580"/>
    </row>
    <row r="15" spans="1:96" s="580" customFormat="1" ht="20.100000000000001" customHeight="1">
      <c r="A15" s="582"/>
      <c r="B15" s="567"/>
      <c r="E15" s="582"/>
      <c r="O15" s="567" t="s">
        <v>666</v>
      </c>
      <c r="Q15" s="567"/>
      <c r="AP15" s="582"/>
      <c r="AS15" s="567" t="s">
        <v>667</v>
      </c>
      <c r="AT15" s="583"/>
      <c r="AU15" s="581"/>
    </row>
    <row r="16" spans="1:96" s="580" customFormat="1" ht="20.100000000000001" customHeight="1">
      <c r="B16" s="567"/>
      <c r="O16" s="567" t="s">
        <v>668</v>
      </c>
      <c r="Q16" s="567"/>
      <c r="AS16" s="567" t="s">
        <v>669</v>
      </c>
      <c r="AT16" s="581"/>
      <c r="AU16" s="581"/>
      <c r="AX16" s="573"/>
      <c r="AY16" s="573"/>
    </row>
    <row r="17" spans="1:90" s="580" customFormat="1" ht="20.100000000000001" customHeight="1">
      <c r="B17" s="567"/>
      <c r="O17" s="567" t="s">
        <v>670</v>
      </c>
      <c r="Q17" s="567"/>
      <c r="AS17" s="567" t="s">
        <v>671</v>
      </c>
      <c r="AU17" s="581"/>
    </row>
    <row r="18" spans="1:90" s="580" customFormat="1" ht="20.100000000000001" customHeight="1">
      <c r="B18" s="567"/>
      <c r="O18" s="567" t="s">
        <v>672</v>
      </c>
      <c r="Q18" s="567"/>
      <c r="AS18" s="567" t="s">
        <v>673</v>
      </c>
      <c r="AU18" s="581"/>
      <c r="AX18" s="573"/>
      <c r="AY18" s="573"/>
    </row>
    <row r="19" spans="1:90" s="566" customFormat="1" ht="14.25">
      <c r="A19" s="580"/>
      <c r="B19" s="567"/>
      <c r="C19" s="580"/>
      <c r="D19" s="580"/>
      <c r="E19" s="580"/>
      <c r="F19" s="580"/>
      <c r="G19" s="580"/>
      <c r="H19" s="580"/>
      <c r="I19" s="580"/>
      <c r="J19" s="580"/>
      <c r="K19" s="580"/>
      <c r="L19" s="580"/>
      <c r="M19" s="580"/>
      <c r="N19" s="580"/>
      <c r="O19" s="567" t="s">
        <v>674</v>
      </c>
      <c r="P19" s="580"/>
      <c r="Q19" s="567"/>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67" t="s">
        <v>675</v>
      </c>
      <c r="AT19" s="581"/>
      <c r="AU19" s="581"/>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80"/>
      <c r="CE19" s="580"/>
      <c r="CF19" s="580"/>
      <c r="CG19" s="580"/>
      <c r="CH19" s="580"/>
      <c r="CI19" s="572"/>
      <c r="CJ19" s="572"/>
      <c r="CK19" s="572"/>
      <c r="CL19" s="572"/>
    </row>
    <row r="20" spans="1:90" s="566" customFormat="1" ht="20.25" customHeight="1">
      <c r="B20" s="578"/>
      <c r="C20" s="572"/>
      <c r="D20" s="572"/>
      <c r="F20" s="572"/>
      <c r="G20" s="572"/>
      <c r="H20" s="572"/>
      <c r="I20" s="572"/>
      <c r="J20" s="572"/>
      <c r="K20" s="572"/>
      <c r="L20" s="572"/>
      <c r="M20" s="572"/>
      <c r="N20" s="572"/>
      <c r="O20" s="567" t="s">
        <v>676</v>
      </c>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67" t="s">
        <v>677</v>
      </c>
      <c r="AT20" s="572"/>
      <c r="AU20" s="572"/>
      <c r="AV20" s="572"/>
      <c r="AW20" s="572"/>
      <c r="AX20" s="572"/>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c r="BU20" s="572"/>
      <c r="BV20" s="572"/>
      <c r="BW20" s="572"/>
      <c r="BX20" s="572"/>
      <c r="BY20" s="572"/>
      <c r="BZ20" s="572"/>
      <c r="CA20" s="572"/>
      <c r="CB20" s="572"/>
      <c r="CC20" s="572"/>
      <c r="CD20" s="572"/>
      <c r="CE20" s="572"/>
      <c r="CF20" s="572"/>
      <c r="CG20" s="572"/>
      <c r="CH20" s="572"/>
      <c r="CI20" s="572"/>
      <c r="CJ20" s="572"/>
      <c r="CK20" s="572"/>
      <c r="CL20" s="572"/>
    </row>
    <row r="21" spans="1:90" s="859" customFormat="1" ht="13.5" customHeight="1">
      <c r="A21" s="566"/>
      <c r="B21" s="578"/>
      <c r="C21" s="572"/>
      <c r="D21" s="572"/>
      <c r="E21" s="566"/>
      <c r="F21" s="572"/>
      <c r="G21" s="572"/>
      <c r="H21" s="572"/>
      <c r="I21" s="572"/>
      <c r="J21" s="572"/>
      <c r="K21" s="572"/>
      <c r="L21" s="572"/>
      <c r="M21" s="572"/>
      <c r="N21" s="572"/>
      <c r="O21" s="567"/>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67"/>
      <c r="AT21" s="572"/>
      <c r="AU21" s="572"/>
      <c r="AV21" s="572"/>
      <c r="AW21" s="572"/>
      <c r="AX21" s="572"/>
      <c r="AY21" s="572"/>
      <c r="AZ21" s="572"/>
      <c r="BA21" s="572"/>
      <c r="BB21" s="572"/>
      <c r="BC21" s="572"/>
      <c r="BD21" s="572"/>
      <c r="BE21" s="572"/>
      <c r="BF21" s="572"/>
      <c r="BG21" s="572"/>
      <c r="BH21" s="572"/>
      <c r="BI21" s="572"/>
      <c r="BJ21" s="572"/>
      <c r="BK21" s="572"/>
      <c r="BL21" s="572"/>
      <c r="BM21" s="572"/>
      <c r="BN21" s="572"/>
      <c r="BO21" s="572"/>
      <c r="BP21" s="572"/>
      <c r="BQ21" s="572"/>
      <c r="BR21" s="572"/>
      <c r="BS21" s="572"/>
      <c r="BT21" s="572"/>
      <c r="BU21" s="572"/>
      <c r="BV21" s="572"/>
      <c r="BW21" s="572"/>
      <c r="BX21" s="572"/>
      <c r="BY21" s="572"/>
      <c r="BZ21" s="572"/>
      <c r="CA21" s="572"/>
      <c r="CB21" s="572"/>
      <c r="CC21" s="572"/>
      <c r="CD21" s="572"/>
      <c r="CE21" s="572"/>
      <c r="CF21" s="572"/>
      <c r="CG21" s="572"/>
      <c r="CH21" s="572"/>
      <c r="CI21" s="572"/>
      <c r="CJ21" s="572"/>
      <c r="CK21" s="858"/>
      <c r="CL21" s="858"/>
    </row>
    <row r="22" spans="1:90" s="566" customFormat="1" ht="13.5" customHeight="1">
      <c r="B22" s="578"/>
      <c r="C22" s="572"/>
      <c r="D22" s="572"/>
      <c r="E22" s="574"/>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4"/>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c r="BV22" s="572"/>
      <c r="BW22" s="572"/>
      <c r="BX22" s="572"/>
      <c r="BY22" s="572"/>
      <c r="BZ22" s="572"/>
      <c r="CA22" s="572"/>
      <c r="CB22" s="572"/>
      <c r="CC22" s="572"/>
      <c r="CD22" s="572"/>
      <c r="CE22" s="572"/>
      <c r="CF22" s="572"/>
      <c r="CG22" s="572"/>
      <c r="CH22" s="572"/>
    </row>
    <row r="23" spans="1:90" s="566" customFormat="1" ht="20.100000000000001" customHeight="1">
      <c r="A23" s="577"/>
      <c r="B23" s="578"/>
      <c r="C23" s="572"/>
      <c r="D23" s="572"/>
      <c r="E23" s="574"/>
      <c r="F23" s="572"/>
      <c r="G23" s="584" t="s">
        <v>678</v>
      </c>
      <c r="H23" s="577"/>
      <c r="I23" s="577"/>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4"/>
      <c r="AT23" s="572"/>
      <c r="AU23" s="572"/>
      <c r="AV23" s="572"/>
      <c r="AW23" s="572"/>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c r="BU23" s="572"/>
      <c r="BV23" s="572"/>
      <c r="BW23" s="572"/>
      <c r="BX23" s="572"/>
      <c r="BY23" s="572"/>
      <c r="BZ23" s="572"/>
      <c r="CA23" s="572"/>
      <c r="CB23" s="572"/>
      <c r="CC23" s="572"/>
      <c r="CD23" s="572"/>
      <c r="CE23" s="572"/>
      <c r="CF23" s="572"/>
      <c r="CG23" s="572"/>
      <c r="CH23" s="572"/>
      <c r="CI23" s="572"/>
      <c r="CJ23" s="572"/>
      <c r="CK23" s="572"/>
      <c r="CL23" s="572"/>
    </row>
    <row r="24" spans="1:90" s="566" customFormat="1" ht="20.100000000000001" customHeight="1">
      <c r="A24" s="577"/>
      <c r="B24" s="578"/>
      <c r="C24" s="572"/>
      <c r="D24" s="572"/>
      <c r="E24" s="574"/>
      <c r="F24" s="572"/>
      <c r="G24" s="584"/>
      <c r="H24" s="577"/>
      <c r="I24" s="577"/>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4"/>
      <c r="AT24" s="572"/>
      <c r="AU24" s="572"/>
      <c r="AV24" s="572"/>
      <c r="AW24" s="572"/>
      <c r="AX24" s="572"/>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c r="BU24" s="572"/>
      <c r="BV24" s="572"/>
      <c r="BW24" s="572"/>
      <c r="BX24" s="572"/>
      <c r="BY24" s="572"/>
      <c r="BZ24" s="572"/>
      <c r="CA24" s="572"/>
      <c r="CB24" s="572"/>
      <c r="CC24" s="572"/>
      <c r="CD24" s="572"/>
      <c r="CE24" s="572"/>
      <c r="CF24" s="572"/>
      <c r="CG24" s="572"/>
      <c r="CH24" s="572"/>
      <c r="CI24" s="572"/>
      <c r="CJ24" s="572"/>
      <c r="CK24" s="572"/>
      <c r="CL24" s="572"/>
    </row>
    <row r="25" spans="1:90" s="566" customFormat="1" ht="18.75" customHeight="1">
      <c r="B25" s="578"/>
      <c r="C25" s="578"/>
      <c r="D25" s="575"/>
      <c r="E25" s="572"/>
      <c r="F25" s="572"/>
      <c r="G25" s="574"/>
      <c r="H25" s="567" t="s">
        <v>732</v>
      </c>
      <c r="I25" s="567"/>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572"/>
      <c r="CL25" s="572"/>
    </row>
    <row r="26" spans="1:90" s="566" customFormat="1" ht="13.5" customHeight="1">
      <c r="B26" s="572"/>
      <c r="C26" s="574"/>
      <c r="D26" s="575"/>
      <c r="E26" s="572"/>
      <c r="F26" s="572"/>
      <c r="G26" s="572"/>
      <c r="H26" s="567" t="s">
        <v>733</v>
      </c>
      <c r="I26" s="567"/>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2"/>
      <c r="BI26" s="572"/>
      <c r="BJ26" s="572"/>
      <c r="BK26" s="572"/>
      <c r="BL26" s="572"/>
      <c r="BM26" s="572"/>
      <c r="BN26" s="572"/>
      <c r="BO26" s="572"/>
      <c r="BP26" s="572"/>
      <c r="BQ26" s="572"/>
      <c r="BR26" s="572"/>
      <c r="BS26" s="572"/>
      <c r="BT26" s="572"/>
      <c r="BU26" s="572"/>
      <c r="BV26" s="572"/>
      <c r="BW26" s="572"/>
      <c r="BX26" s="572"/>
      <c r="BY26" s="572"/>
      <c r="BZ26" s="572"/>
      <c r="CA26" s="572"/>
      <c r="CB26" s="572"/>
      <c r="CC26" s="572"/>
      <c r="CD26" s="572"/>
      <c r="CE26" s="572"/>
      <c r="CF26" s="572"/>
      <c r="CG26" s="572"/>
      <c r="CH26" s="572"/>
      <c r="CI26" s="572"/>
      <c r="CJ26" s="572"/>
      <c r="CK26" s="572"/>
      <c r="CL26" s="572"/>
    </row>
    <row r="27" spans="1:90" s="566" customFormat="1" ht="13.5" customHeight="1">
      <c r="B27" s="572"/>
      <c r="C27" s="574"/>
      <c r="D27" s="575"/>
      <c r="E27" s="572"/>
      <c r="F27" s="572"/>
      <c r="G27" s="572"/>
      <c r="H27" s="567" t="s">
        <v>734</v>
      </c>
      <c r="I27" s="567"/>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c r="BD27" s="572"/>
      <c r="BE27" s="572"/>
      <c r="BF27" s="572"/>
      <c r="BG27" s="572"/>
      <c r="BH27" s="572"/>
      <c r="BI27" s="572"/>
      <c r="BJ27" s="572"/>
      <c r="BK27" s="572"/>
      <c r="BL27" s="572"/>
      <c r="BM27" s="572"/>
      <c r="BN27" s="572"/>
      <c r="BO27" s="572"/>
      <c r="BP27" s="572"/>
      <c r="BQ27" s="572"/>
      <c r="BR27" s="572"/>
      <c r="BS27" s="572"/>
      <c r="BT27" s="572"/>
      <c r="BU27" s="572"/>
      <c r="BV27" s="572"/>
      <c r="BW27" s="572"/>
      <c r="BX27" s="572"/>
      <c r="BY27" s="572"/>
      <c r="BZ27" s="572"/>
      <c r="CA27" s="572"/>
      <c r="CB27" s="572"/>
      <c r="CC27" s="572"/>
      <c r="CD27" s="572"/>
      <c r="CE27" s="572"/>
      <c r="CF27" s="572"/>
      <c r="CG27" s="572"/>
      <c r="CH27" s="572"/>
      <c r="CI27" s="572"/>
      <c r="CJ27" s="572"/>
      <c r="CK27" s="572"/>
      <c r="CL27" s="572"/>
    </row>
    <row r="28" spans="1:90" s="566" customFormat="1" ht="14.25">
      <c r="B28" s="572"/>
      <c r="C28" s="574"/>
      <c r="D28" s="575"/>
      <c r="E28" s="572"/>
      <c r="F28" s="572"/>
      <c r="G28" s="572"/>
      <c r="H28" s="567" t="s">
        <v>735</v>
      </c>
      <c r="I28" s="567"/>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c r="BU28" s="572"/>
      <c r="BV28" s="572"/>
      <c r="BW28" s="572"/>
      <c r="BX28" s="572"/>
      <c r="BY28" s="572"/>
      <c r="BZ28" s="572"/>
      <c r="CA28" s="572"/>
      <c r="CB28" s="572"/>
      <c r="CC28" s="572"/>
      <c r="CD28" s="572"/>
      <c r="CE28" s="572"/>
      <c r="CF28" s="572"/>
      <c r="CG28" s="572"/>
      <c r="CH28" s="572"/>
      <c r="CI28" s="572"/>
      <c r="CJ28" s="572"/>
      <c r="CK28" s="572"/>
      <c r="CL28" s="572"/>
    </row>
    <row r="29" spans="1:90" s="566" customFormat="1" ht="13.5" customHeight="1">
      <c r="B29" s="574"/>
      <c r="C29" s="578"/>
      <c r="D29" s="575"/>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2"/>
      <c r="AY29" s="572"/>
      <c r="AZ29" s="572"/>
      <c r="BA29" s="572"/>
      <c r="BB29" s="572"/>
      <c r="BC29" s="572"/>
      <c r="BD29" s="572"/>
      <c r="BE29" s="572"/>
      <c r="BF29" s="572"/>
      <c r="BG29" s="572"/>
      <c r="BH29" s="572"/>
      <c r="BI29" s="572"/>
      <c r="BJ29" s="572"/>
      <c r="BK29" s="572"/>
      <c r="BL29" s="572"/>
      <c r="BM29" s="572"/>
      <c r="BN29" s="572"/>
      <c r="BO29" s="572"/>
      <c r="BP29" s="572"/>
      <c r="BQ29" s="572"/>
      <c r="BR29" s="572"/>
      <c r="BS29" s="572"/>
      <c r="BT29" s="572"/>
      <c r="BU29" s="572"/>
      <c r="BV29" s="572"/>
      <c r="BW29" s="572"/>
      <c r="BX29" s="572"/>
      <c r="BY29" s="572"/>
      <c r="BZ29" s="572"/>
      <c r="CA29" s="572"/>
      <c r="CB29" s="572"/>
      <c r="CC29" s="572"/>
      <c r="CD29" s="572"/>
      <c r="CE29" s="572"/>
      <c r="CF29" s="572"/>
      <c r="CG29" s="572"/>
      <c r="CH29" s="572"/>
      <c r="CI29" s="572"/>
      <c r="CJ29" s="572"/>
      <c r="CK29" s="572"/>
      <c r="CL29" s="572"/>
    </row>
    <row r="30" spans="1:90" s="859" customFormat="1" ht="15.95" customHeight="1">
      <c r="A30" s="566"/>
      <c r="B30" s="574"/>
      <c r="C30" s="578"/>
      <c r="D30" s="575"/>
      <c r="E30" s="572"/>
      <c r="F30" s="572"/>
      <c r="G30" s="584" t="s">
        <v>679</v>
      </c>
      <c r="H30" s="577"/>
      <c r="I30" s="577"/>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2"/>
      <c r="BF30" s="572"/>
      <c r="BG30" s="572"/>
      <c r="BH30" s="572"/>
      <c r="BI30" s="572"/>
      <c r="BJ30" s="572"/>
      <c r="BK30" s="572"/>
      <c r="BL30" s="572"/>
      <c r="BM30" s="572"/>
      <c r="BN30" s="572"/>
      <c r="BO30" s="572"/>
      <c r="BP30" s="572"/>
      <c r="BQ30" s="572"/>
      <c r="BR30" s="572"/>
      <c r="BS30" s="572"/>
      <c r="BT30" s="572"/>
      <c r="BU30" s="572"/>
      <c r="BV30" s="572"/>
      <c r="BW30" s="572"/>
      <c r="BX30" s="572"/>
      <c r="BY30" s="572"/>
      <c r="BZ30" s="572"/>
      <c r="CA30" s="572"/>
      <c r="CB30" s="572"/>
      <c r="CC30" s="572"/>
      <c r="CD30" s="572"/>
      <c r="CE30" s="572"/>
      <c r="CF30" s="572"/>
      <c r="CG30" s="572"/>
      <c r="CH30" s="572"/>
      <c r="CI30" s="572"/>
      <c r="CJ30" s="572"/>
      <c r="CK30" s="858"/>
      <c r="CL30" s="858"/>
    </row>
    <row r="31" spans="1:90" s="566" customFormat="1" ht="13.5" customHeight="1">
      <c r="B31" s="578"/>
      <c r="C31" s="572"/>
      <c r="D31" s="572"/>
      <c r="F31" s="572"/>
      <c r="G31" s="572"/>
      <c r="H31" s="572"/>
      <c r="I31" s="572"/>
      <c r="J31" s="572"/>
      <c r="K31" s="572"/>
      <c r="L31" s="572"/>
      <c r="M31" s="572"/>
      <c r="N31" s="572"/>
      <c r="O31" s="567"/>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67"/>
      <c r="AT31" s="572"/>
      <c r="AU31" s="572"/>
      <c r="AV31" s="572"/>
      <c r="AW31" s="572"/>
      <c r="AX31" s="572"/>
      <c r="AY31" s="572"/>
      <c r="AZ31" s="572"/>
      <c r="BA31" s="572"/>
      <c r="BB31" s="572"/>
      <c r="BC31" s="572"/>
      <c r="BD31" s="572"/>
      <c r="BE31" s="572"/>
      <c r="BF31" s="572"/>
      <c r="BG31" s="572"/>
      <c r="BH31" s="572"/>
      <c r="BI31" s="572"/>
      <c r="BJ31" s="572"/>
      <c r="BK31" s="572"/>
      <c r="BL31" s="572"/>
      <c r="BM31" s="572"/>
      <c r="BN31" s="572"/>
      <c r="BO31" s="572"/>
      <c r="BP31" s="572"/>
      <c r="BQ31" s="572"/>
      <c r="BR31" s="572"/>
      <c r="BS31" s="572"/>
      <c r="BT31" s="572"/>
      <c r="BU31" s="572"/>
      <c r="BV31" s="572"/>
      <c r="BW31" s="572"/>
      <c r="BX31" s="572"/>
      <c r="BY31" s="572"/>
      <c r="BZ31" s="572"/>
      <c r="CA31" s="572"/>
      <c r="CB31" s="572"/>
      <c r="CC31" s="572"/>
      <c r="CD31" s="572"/>
      <c r="CE31" s="572"/>
      <c r="CF31" s="572"/>
      <c r="CG31" s="572"/>
      <c r="CH31" s="572"/>
      <c r="CI31" s="572"/>
      <c r="CJ31" s="572"/>
      <c r="CK31" s="572"/>
      <c r="CL31" s="572"/>
    </row>
    <row r="32" spans="1:90" s="566" customFormat="1" ht="13.5" customHeight="1">
      <c r="B32" s="574"/>
      <c r="C32" s="578"/>
      <c r="D32" s="575"/>
      <c r="E32" s="572"/>
      <c r="F32" s="572"/>
      <c r="G32" s="572"/>
      <c r="H32" s="572"/>
      <c r="I32" s="567" t="s">
        <v>680</v>
      </c>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2"/>
      <c r="BO32" s="572"/>
      <c r="BP32" s="572"/>
      <c r="BQ32" s="572"/>
      <c r="BR32" s="572"/>
      <c r="BS32" s="572"/>
      <c r="BT32" s="572"/>
      <c r="BU32" s="572"/>
      <c r="BV32" s="572"/>
      <c r="BW32" s="572"/>
      <c r="BX32" s="572"/>
      <c r="BY32" s="572"/>
      <c r="BZ32" s="572"/>
      <c r="CA32" s="572"/>
      <c r="CB32" s="572"/>
      <c r="CC32" s="572"/>
      <c r="CD32" s="572"/>
      <c r="CE32" s="572"/>
      <c r="CF32" s="572"/>
      <c r="CG32" s="572"/>
      <c r="CH32" s="572"/>
      <c r="CI32" s="572"/>
      <c r="CJ32" s="572"/>
      <c r="CK32" s="572"/>
      <c r="CL32" s="572"/>
    </row>
    <row r="33" spans="2:90" s="566" customFormat="1" ht="13.5" customHeight="1">
      <c r="B33" s="574"/>
      <c r="C33" s="578"/>
      <c r="D33" s="575"/>
      <c r="E33" s="572"/>
      <c r="F33" s="572"/>
      <c r="G33" s="572"/>
      <c r="H33" s="572"/>
      <c r="I33" s="567"/>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c r="BJ33" s="572"/>
      <c r="BK33" s="572"/>
      <c r="BL33" s="572"/>
      <c r="BM33" s="572"/>
      <c r="BN33" s="572"/>
      <c r="BO33" s="572"/>
      <c r="BP33" s="572"/>
      <c r="BQ33" s="572"/>
      <c r="BR33" s="572"/>
      <c r="BS33" s="572"/>
      <c r="BT33" s="572"/>
      <c r="BU33" s="572"/>
      <c r="BV33" s="572"/>
      <c r="BW33" s="572"/>
      <c r="BX33" s="572"/>
      <c r="BY33" s="572"/>
      <c r="BZ33" s="572"/>
      <c r="CA33" s="572"/>
      <c r="CB33" s="572"/>
      <c r="CC33" s="572"/>
      <c r="CD33" s="572"/>
      <c r="CE33" s="572"/>
      <c r="CF33" s="572"/>
      <c r="CG33" s="572"/>
      <c r="CH33" s="572"/>
      <c r="CI33" s="572"/>
      <c r="CJ33" s="572"/>
      <c r="CK33" s="572"/>
      <c r="CL33" s="572"/>
    </row>
    <row r="34" spans="2:90" s="566" customFormat="1" ht="13.5" customHeight="1">
      <c r="B34" s="574"/>
      <c r="C34" s="578"/>
      <c r="D34" s="575"/>
      <c r="E34" s="572"/>
      <c r="F34" s="572"/>
      <c r="G34" s="572"/>
      <c r="H34" s="572"/>
      <c r="I34" s="567"/>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2"/>
      <c r="BQ34" s="572"/>
      <c r="BR34" s="572"/>
      <c r="BS34" s="572"/>
      <c r="BT34" s="572"/>
      <c r="BU34" s="572"/>
      <c r="BV34" s="572"/>
      <c r="BW34" s="572"/>
      <c r="BX34" s="572"/>
      <c r="BY34" s="572"/>
      <c r="BZ34" s="572"/>
      <c r="CA34" s="572"/>
      <c r="CB34" s="572"/>
      <c r="CC34" s="572"/>
      <c r="CD34" s="572"/>
      <c r="CE34" s="572"/>
      <c r="CF34" s="572"/>
      <c r="CG34" s="572"/>
      <c r="CH34" s="572"/>
    </row>
    <row r="35" spans="2:90" ht="13.5" customHeight="1">
      <c r="B35" s="861"/>
      <c r="C35" s="569"/>
      <c r="D35" s="569"/>
      <c r="E35" s="566"/>
    </row>
    <row r="36" spans="2:90" ht="13.5" customHeight="1">
      <c r="B36" s="566"/>
      <c r="C36" s="569"/>
      <c r="D36" s="569"/>
      <c r="E36" s="566"/>
    </row>
    <row r="37" spans="2:90" ht="13.5" customHeight="1">
      <c r="B37" s="861"/>
      <c r="C37" s="862"/>
      <c r="D37" s="569"/>
      <c r="E37" s="566"/>
      <c r="I37" s="573"/>
    </row>
    <row r="38" spans="2:90" ht="13.5" customHeight="1">
      <c r="B38" s="861"/>
      <c r="C38" s="862"/>
      <c r="D38" s="569"/>
      <c r="E38" s="566"/>
      <c r="I38" s="573"/>
    </row>
    <row r="39" spans="2:90" ht="13.5" customHeight="1">
      <c r="B39" s="861"/>
      <c r="C39" s="862"/>
      <c r="D39" s="569"/>
      <c r="E39" s="566"/>
      <c r="I39" s="573"/>
    </row>
    <row r="40" spans="2:90" ht="14.25">
      <c r="B40" s="566"/>
      <c r="C40" s="569"/>
      <c r="D40" s="569"/>
      <c r="E40" s="566"/>
      <c r="I40" s="567"/>
    </row>
    <row r="41" spans="2:90" ht="14.25">
      <c r="B41" s="566"/>
      <c r="C41" s="569"/>
      <c r="D41" s="569"/>
      <c r="E41" s="566"/>
      <c r="I41" s="567"/>
    </row>
    <row r="42" spans="2:90" ht="14.25">
      <c r="B42" s="861"/>
      <c r="C42" s="862"/>
      <c r="D42" s="569"/>
      <c r="E42" s="566"/>
      <c r="I42" s="567"/>
    </row>
    <row r="43" spans="2:90" ht="14.25">
      <c r="B43" s="566"/>
      <c r="C43" s="569"/>
      <c r="D43" s="569"/>
      <c r="E43" s="566"/>
      <c r="I43" s="581"/>
    </row>
    <row r="44" spans="2:90" ht="14.25">
      <c r="B44" s="566"/>
      <c r="C44" s="566"/>
      <c r="D44" s="569"/>
      <c r="E44" s="566"/>
      <c r="I44" s="863"/>
    </row>
    <row r="45" spans="2:90">
      <c r="B45" s="566"/>
      <c r="C45" s="566"/>
      <c r="D45" s="569"/>
      <c r="E45" s="566"/>
    </row>
    <row r="46" spans="2:90" ht="14.25">
      <c r="I46" s="567"/>
    </row>
    <row r="47" spans="2:90" ht="14.25">
      <c r="I47" s="863"/>
    </row>
    <row r="48" spans="2:90" ht="14.25">
      <c r="I48" s="567"/>
    </row>
  </sheetData>
  <mergeCells count="3">
    <mergeCell ref="A1:CG1"/>
    <mergeCell ref="A4:CG4"/>
    <mergeCell ref="A5:CG5"/>
  </mergeCells>
  <phoneticPr fontId="3"/>
  <printOptions horizontalCentered="1"/>
  <pageMargins left="0" right="0" top="0.39370078740157483"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42"/>
  <sheetViews>
    <sheetView showZeros="0" workbookViewId="0">
      <selection activeCell="L27" sqref="L27"/>
    </sheetView>
  </sheetViews>
  <sheetFormatPr defaultRowHeight="13.5"/>
  <cols>
    <col min="1" max="1" width="13.5" style="733" customWidth="1"/>
    <col min="2" max="2" width="8.125" style="733" customWidth="1"/>
    <col min="3" max="3" width="7.625" style="733" customWidth="1"/>
    <col min="4" max="4" width="7.75" style="733" customWidth="1"/>
    <col min="5" max="9" width="7.625" style="733" customWidth="1"/>
    <col min="10" max="10" width="7.125" style="733" customWidth="1"/>
    <col min="11" max="11" width="7.625" style="733" customWidth="1"/>
    <col min="12" max="12" width="7.25" style="733" customWidth="1"/>
    <col min="13" max="13" width="7.625" style="733" customWidth="1"/>
    <col min="14" max="14" width="7.125" style="733" customWidth="1"/>
    <col min="15" max="15" width="7.625" style="733" customWidth="1"/>
    <col min="16" max="16" width="7.375" style="733" customWidth="1"/>
    <col min="17" max="17" width="7.25" style="733" customWidth="1"/>
    <col min="18" max="18" width="7.625" style="286" customWidth="1"/>
    <col min="19" max="16384" width="9" style="733"/>
  </cols>
  <sheetData>
    <row r="1" spans="1:18" ht="17.100000000000001" customHeight="1">
      <c r="A1" s="212">
        <f>市内河!A2</f>
        <v>44348</v>
      </c>
      <c r="B1" s="593" t="s">
        <v>0</v>
      </c>
      <c r="C1" s="1289">
        <f>市内河!D1</f>
        <v>0</v>
      </c>
      <c r="D1" s="1289"/>
      <c r="E1" s="1290"/>
      <c r="F1" s="1297" t="s">
        <v>245</v>
      </c>
      <c r="G1" s="1298"/>
      <c r="H1" s="1299"/>
      <c r="I1" s="216" t="s">
        <v>370</v>
      </c>
      <c r="J1" s="1258">
        <f>市内河!N1</f>
        <v>0</v>
      </c>
      <c r="K1" s="1259"/>
      <c r="L1" s="210" t="s">
        <v>1</v>
      </c>
      <c r="M1" s="1273" t="s">
        <v>286</v>
      </c>
      <c r="N1" s="1274"/>
      <c r="O1" s="1275"/>
      <c r="P1" s="1273" t="s">
        <v>101</v>
      </c>
      <c r="Q1" s="1274"/>
      <c r="R1" s="1275"/>
    </row>
    <row r="2" spans="1:18" ht="17.100000000000001" customHeight="1">
      <c r="A2" s="58" t="s">
        <v>97</v>
      </c>
      <c r="B2" s="1291">
        <f>市内河!C2</f>
        <v>0</v>
      </c>
      <c r="C2" s="1292"/>
      <c r="D2" s="1292"/>
      <c r="E2" s="1293"/>
      <c r="F2" s="1291">
        <f>市内河!G2</f>
        <v>0</v>
      </c>
      <c r="G2" s="1292"/>
      <c r="H2" s="1293"/>
      <c r="I2" s="1277">
        <f>市内河!L2</f>
        <v>0</v>
      </c>
      <c r="J2" s="1278"/>
      <c r="K2" s="1279"/>
      <c r="L2" s="1283">
        <f>市内河!O2</f>
        <v>0</v>
      </c>
      <c r="M2" s="1260">
        <f>C33+C36</f>
        <v>0</v>
      </c>
      <c r="N2" s="1261"/>
      <c r="O2" s="1262"/>
      <c r="P2" s="1269">
        <f>市内河!U4</f>
        <v>0</v>
      </c>
      <c r="Q2" s="1269"/>
      <c r="R2" s="1270"/>
    </row>
    <row r="3" spans="1:18" ht="17.100000000000001" customHeight="1">
      <c r="A3" s="58" t="s">
        <v>98</v>
      </c>
      <c r="B3" s="1294"/>
      <c r="C3" s="1295"/>
      <c r="D3" s="1295"/>
      <c r="E3" s="1296"/>
      <c r="F3" s="1294"/>
      <c r="G3" s="1295"/>
      <c r="H3" s="1296"/>
      <c r="I3" s="1280"/>
      <c r="J3" s="1281"/>
      <c r="K3" s="1282"/>
      <c r="L3" s="1284"/>
      <c r="M3" s="1263"/>
      <c r="N3" s="1264"/>
      <c r="O3" s="1265"/>
      <c r="P3" s="1271"/>
      <c r="Q3" s="1271"/>
      <c r="R3" s="1272"/>
    </row>
    <row r="4" spans="1:18" ht="17.100000000000001" customHeight="1">
      <c r="A4" s="74" t="s">
        <v>314</v>
      </c>
      <c r="B4" s="1266" t="s">
        <v>99</v>
      </c>
      <c r="C4" s="1268"/>
      <c r="D4" s="1267" t="s">
        <v>315</v>
      </c>
      <c r="E4" s="1268"/>
      <c r="F4" s="1267" t="s">
        <v>316</v>
      </c>
      <c r="G4" s="1267"/>
      <c r="H4" s="1266" t="s">
        <v>317</v>
      </c>
      <c r="I4" s="1268"/>
      <c r="J4" s="1266" t="s">
        <v>318</v>
      </c>
      <c r="K4" s="1268"/>
      <c r="L4" s="1276" t="s">
        <v>319</v>
      </c>
      <c r="M4" s="1268"/>
      <c r="N4" s="1267" t="s">
        <v>320</v>
      </c>
      <c r="O4" s="1267"/>
      <c r="P4" s="1266" t="s">
        <v>4</v>
      </c>
      <c r="Q4" s="1267"/>
      <c r="R4" s="1268"/>
    </row>
    <row r="5" spans="1:18" ht="17.100000000000001" customHeight="1">
      <c r="A5" s="75" t="s">
        <v>88</v>
      </c>
      <c r="B5" s="76">
        <f>D5+F5+J5+H5+L5+N5+Q5</f>
        <v>294670</v>
      </c>
      <c r="C5" s="931">
        <f>SUM(E5,G5,K5,I5,M5,O5,R5)</f>
        <v>0</v>
      </c>
      <c r="D5" s="77">
        <f>市内河!T31</f>
        <v>203950</v>
      </c>
      <c r="E5" s="931">
        <f>市内河!V31</f>
        <v>0</v>
      </c>
      <c r="F5" s="77">
        <f>市内朝・読・毎!D30</f>
        <v>40440</v>
      </c>
      <c r="G5" s="931">
        <f>市内朝・読・毎!F30</f>
        <v>0</v>
      </c>
      <c r="H5" s="77">
        <f>市内朝・読・毎!L30</f>
        <v>32150</v>
      </c>
      <c r="I5" s="931">
        <f>市内朝・読・毎!N30</f>
        <v>0</v>
      </c>
      <c r="J5" s="77">
        <f>市内朝・読・毎!T30</f>
        <v>6970</v>
      </c>
      <c r="K5" s="931">
        <f>市内朝・読・毎!V30</f>
        <v>0</v>
      </c>
      <c r="L5" s="77">
        <f>市内日・産!D30</f>
        <v>9010</v>
      </c>
      <c r="M5" s="931">
        <f>市内日・産!F30</f>
        <v>0</v>
      </c>
      <c r="N5" s="78">
        <f>市内日・産!L30</f>
        <v>2150</v>
      </c>
      <c r="O5" s="932">
        <f>市内日・産!N30</f>
        <v>0</v>
      </c>
      <c r="P5" s="79"/>
      <c r="Q5" s="933"/>
      <c r="R5" s="845"/>
    </row>
    <row r="6" spans="1:18" ht="17.100000000000001" customHeight="1">
      <c r="A6" s="80" t="s">
        <v>66</v>
      </c>
      <c r="B6" s="1">
        <f>D6+F6+J6+H6+L6+N6+Q6</f>
        <v>19200</v>
      </c>
      <c r="C6" s="931">
        <f t="shared" ref="C6:C18" si="0">SUM(E6,G6,K6,I6,M6,O6,R6)</f>
        <v>0</v>
      </c>
      <c r="D6" s="1">
        <f>SUM(近郊!E7:E10)</f>
        <v>13300</v>
      </c>
      <c r="E6" s="846">
        <f>SUM(近郊!F7:F10)</f>
        <v>0</v>
      </c>
      <c r="F6" s="1">
        <f>近郊!I7</f>
        <v>1500</v>
      </c>
      <c r="G6" s="846">
        <f>SUM(近郊!J7:J10)</f>
        <v>0</v>
      </c>
      <c r="H6" s="1">
        <f>近郊!M7</f>
        <v>2500</v>
      </c>
      <c r="I6" s="846">
        <f>近郊!N7</f>
        <v>0</v>
      </c>
      <c r="J6" s="1">
        <f>近郊!Q7</f>
        <v>800</v>
      </c>
      <c r="K6" s="846">
        <f>近郊!R7</f>
        <v>0</v>
      </c>
      <c r="L6" s="1"/>
      <c r="M6" s="846"/>
      <c r="N6" s="1">
        <f>近郊!Y7</f>
        <v>1100</v>
      </c>
      <c r="O6" s="846">
        <f>SUM(近郊!Z7)</f>
        <v>0</v>
      </c>
      <c r="P6" s="81"/>
      <c r="Q6" s="934"/>
      <c r="R6" s="846"/>
    </row>
    <row r="7" spans="1:18" ht="17.100000000000001" customHeight="1">
      <c r="A7" s="80" t="s">
        <v>69</v>
      </c>
      <c r="B7" s="1">
        <f>D7+F7+J7+H7+L7+Q7</f>
        <v>13200</v>
      </c>
      <c r="C7" s="931">
        <f t="shared" si="0"/>
        <v>0</v>
      </c>
      <c r="D7" s="1">
        <f>SUM(近郊!E11:E13)</f>
        <v>8300</v>
      </c>
      <c r="E7" s="846">
        <f>SUM(近郊!F11:F13)</f>
        <v>0</v>
      </c>
      <c r="F7" s="1">
        <f>近郊!I11</f>
        <v>1400</v>
      </c>
      <c r="G7" s="846">
        <f>近郊!J11</f>
        <v>0</v>
      </c>
      <c r="H7" s="1">
        <f>近郊!M11</f>
        <v>3000</v>
      </c>
      <c r="I7" s="846">
        <f>近郊!N11</f>
        <v>0</v>
      </c>
      <c r="J7" s="1">
        <f>近郊!Q11</f>
        <v>500</v>
      </c>
      <c r="K7" s="846">
        <f>近郊!R11</f>
        <v>0</v>
      </c>
      <c r="L7" s="1">
        <f>近郊!U11</f>
        <v>0</v>
      </c>
      <c r="M7" s="846">
        <f>近郊!V11</f>
        <v>0</v>
      </c>
      <c r="N7" s="48" t="s">
        <v>102</v>
      </c>
      <c r="O7" s="846"/>
      <c r="P7" s="81"/>
      <c r="Q7" s="934"/>
      <c r="R7" s="846"/>
    </row>
    <row r="8" spans="1:18" ht="17.100000000000001" customHeight="1">
      <c r="A8" s="80" t="s">
        <v>583</v>
      </c>
      <c r="B8" s="1">
        <f>D8+F8+J8+H8+L8+Q8</f>
        <v>2000</v>
      </c>
      <c r="C8" s="931">
        <f t="shared" si="0"/>
        <v>0</v>
      </c>
      <c r="D8" s="1">
        <f>近郊!E21</f>
        <v>2000</v>
      </c>
      <c r="E8" s="846">
        <f>近郊!F21</f>
        <v>0</v>
      </c>
      <c r="F8" s="1"/>
      <c r="G8" s="846"/>
      <c r="H8" s="1"/>
      <c r="I8" s="846"/>
      <c r="J8" s="1"/>
      <c r="K8" s="846"/>
      <c r="L8" s="1"/>
      <c r="M8" s="846"/>
      <c r="N8" s="48"/>
      <c r="O8" s="846"/>
      <c r="P8" s="81"/>
      <c r="Q8" s="934"/>
      <c r="R8" s="846"/>
    </row>
    <row r="9" spans="1:18" ht="17.100000000000001" customHeight="1">
      <c r="A9" s="80" t="s">
        <v>85</v>
      </c>
      <c r="B9" s="1">
        <f t="shared" ref="B9:B15" si="1">D9+F9+J9+H9+L9+N9+Q9</f>
        <v>13400</v>
      </c>
      <c r="C9" s="931">
        <f t="shared" si="0"/>
        <v>0</v>
      </c>
      <c r="D9" s="1">
        <f>SUM(近郊!E22:E24)</f>
        <v>9050</v>
      </c>
      <c r="E9" s="846">
        <f>SUM(近郊!F22:F24)</f>
        <v>0</v>
      </c>
      <c r="F9" s="1">
        <f>近郊!I22</f>
        <v>2150</v>
      </c>
      <c r="G9" s="846">
        <f>近郊!J22</f>
        <v>0</v>
      </c>
      <c r="H9" s="1">
        <f>SUM(近郊!M22:M24)</f>
        <v>2200</v>
      </c>
      <c r="I9" s="846">
        <f>SUM(近郊!N22:N24)</f>
        <v>0</v>
      </c>
      <c r="J9" s="1"/>
      <c r="K9" s="846"/>
      <c r="L9" s="1">
        <f>近郊!U22</f>
        <v>0</v>
      </c>
      <c r="M9" s="846">
        <f>近郊!V22</f>
        <v>0</v>
      </c>
      <c r="N9" s="1"/>
      <c r="O9" s="846"/>
      <c r="P9" s="935"/>
      <c r="Q9" s="934"/>
      <c r="R9" s="846"/>
    </row>
    <row r="10" spans="1:18" ht="17.100000000000001" customHeight="1">
      <c r="A10" s="80" t="s">
        <v>87</v>
      </c>
      <c r="B10" s="1">
        <f t="shared" si="1"/>
        <v>11500</v>
      </c>
      <c r="C10" s="931">
        <f t="shared" si="0"/>
        <v>0</v>
      </c>
      <c r="D10" s="1">
        <f>近郊!E25</f>
        <v>7600</v>
      </c>
      <c r="E10" s="846">
        <f>近郊!F25</f>
        <v>0</v>
      </c>
      <c r="F10" s="1">
        <f>近郊!I25</f>
        <v>1200</v>
      </c>
      <c r="G10" s="846">
        <f>近郊!J25</f>
        <v>0</v>
      </c>
      <c r="H10" s="1">
        <f>近郊!M25</f>
        <v>2700</v>
      </c>
      <c r="I10" s="846">
        <f>近郊!N25</f>
        <v>0</v>
      </c>
      <c r="J10" s="1"/>
      <c r="K10" s="846"/>
      <c r="L10" s="1">
        <f>近郊!U25</f>
        <v>0</v>
      </c>
      <c r="M10" s="846">
        <f>近郊!V25</f>
        <v>0</v>
      </c>
      <c r="N10" s="1"/>
      <c r="O10" s="846"/>
      <c r="P10" s="935"/>
      <c r="Q10" s="934"/>
      <c r="R10" s="846"/>
    </row>
    <row r="11" spans="1:18" ht="17.100000000000001" customHeight="1">
      <c r="A11" s="80" t="s">
        <v>47</v>
      </c>
      <c r="B11" s="1">
        <f t="shared" si="1"/>
        <v>14750</v>
      </c>
      <c r="C11" s="931">
        <f t="shared" si="0"/>
        <v>0</v>
      </c>
      <c r="D11" s="1">
        <f>仙南!E7</f>
        <v>13100</v>
      </c>
      <c r="E11" s="846">
        <f>仙南!F7</f>
        <v>0</v>
      </c>
      <c r="F11" s="1">
        <f>仙南!I7</f>
        <v>0</v>
      </c>
      <c r="G11" s="846">
        <f>仙南!J7</f>
        <v>0</v>
      </c>
      <c r="H11" s="1">
        <f>仙南!M7</f>
        <v>1650</v>
      </c>
      <c r="I11" s="846">
        <f>仙南!N7</f>
        <v>0</v>
      </c>
      <c r="J11" s="1"/>
      <c r="K11" s="846"/>
      <c r="L11" s="1"/>
      <c r="M11" s="846"/>
      <c r="N11" s="1"/>
      <c r="O11" s="846"/>
      <c r="P11" s="935"/>
      <c r="Q11" s="934"/>
      <c r="R11" s="846"/>
    </row>
    <row r="12" spans="1:18" ht="17.100000000000001" customHeight="1">
      <c r="A12" s="80" t="s">
        <v>57</v>
      </c>
      <c r="B12" s="1">
        <f t="shared" si="1"/>
        <v>7400</v>
      </c>
      <c r="C12" s="931">
        <f t="shared" si="0"/>
        <v>0</v>
      </c>
      <c r="D12" s="1">
        <f>仙南!E13</f>
        <v>6100</v>
      </c>
      <c r="E12" s="846">
        <f>仙南!F13</f>
        <v>0</v>
      </c>
      <c r="F12" s="1">
        <f>仙南!I13</f>
        <v>0</v>
      </c>
      <c r="G12" s="846">
        <f>仙南!J13</f>
        <v>0</v>
      </c>
      <c r="H12" s="1">
        <f>仙南!M13</f>
        <v>1300</v>
      </c>
      <c r="I12" s="846">
        <f>仙南!N13</f>
        <v>0</v>
      </c>
      <c r="J12" s="1"/>
      <c r="K12" s="846"/>
      <c r="L12" s="1"/>
      <c r="M12" s="846"/>
      <c r="N12" s="1"/>
      <c r="O12" s="846"/>
      <c r="P12" s="81"/>
      <c r="Q12" s="934"/>
      <c r="R12" s="846"/>
    </row>
    <row r="13" spans="1:18" ht="17.100000000000001" customHeight="1">
      <c r="A13" s="80" t="s">
        <v>251</v>
      </c>
      <c r="B13" s="1">
        <f>D13+F13+J13+H13+L13+N13+Q13</f>
        <v>37350</v>
      </c>
      <c r="C13" s="931">
        <f t="shared" si="0"/>
        <v>0</v>
      </c>
      <c r="D13" s="1">
        <f>SUM(大崎!E7:E17)</f>
        <v>26000</v>
      </c>
      <c r="E13" s="846">
        <f>SUM(大崎!F7:F17)</f>
        <v>0</v>
      </c>
      <c r="F13" s="1">
        <f>大崎!I7+大崎!I17</f>
        <v>1450</v>
      </c>
      <c r="G13" s="846">
        <f>大崎!J7+大崎!J17</f>
        <v>0</v>
      </c>
      <c r="H13" s="1">
        <f>SUM(大崎!M7:M16)</f>
        <v>3200</v>
      </c>
      <c r="I13" s="846">
        <f>SUM(大崎!N7:N16)</f>
        <v>0</v>
      </c>
      <c r="J13" s="1"/>
      <c r="K13" s="846"/>
      <c r="L13" s="1">
        <f>大崎!U7</f>
        <v>0</v>
      </c>
      <c r="M13" s="846">
        <f>大崎!V7</f>
        <v>0</v>
      </c>
      <c r="N13" s="1"/>
      <c r="O13" s="846"/>
      <c r="P13" s="82" t="s">
        <v>89</v>
      </c>
      <c r="Q13" s="83">
        <f>大崎!Y7</f>
        <v>6700</v>
      </c>
      <c r="R13" s="846">
        <f>大崎!Z7</f>
        <v>0</v>
      </c>
    </row>
    <row r="14" spans="1:18" ht="17.100000000000001" customHeight="1">
      <c r="A14" s="80" t="s">
        <v>90</v>
      </c>
      <c r="B14" s="1">
        <f>D14+F14+J14+H14+L14+N14+Q14</f>
        <v>42850</v>
      </c>
      <c r="C14" s="931">
        <f t="shared" si="0"/>
        <v>0</v>
      </c>
      <c r="D14" s="1">
        <f>SUM(石巻!E7:E24)</f>
        <v>33200</v>
      </c>
      <c r="E14" s="846">
        <f>SUM(石巻!F7:F24)</f>
        <v>0</v>
      </c>
      <c r="F14" s="1">
        <f>石巻!I7</f>
        <v>1050</v>
      </c>
      <c r="G14" s="846">
        <f>石巻!J7</f>
        <v>0</v>
      </c>
      <c r="H14" s="1">
        <f>SUM(石巻!M7:M16)</f>
        <v>1600</v>
      </c>
      <c r="I14" s="846">
        <f>SUM(石巻!N7:N16)</f>
        <v>0</v>
      </c>
      <c r="J14" s="1"/>
      <c r="K14" s="846"/>
      <c r="L14" s="1">
        <f>石巻!Q7</f>
        <v>0</v>
      </c>
      <c r="M14" s="846">
        <f>石巻!R7</f>
        <v>0</v>
      </c>
      <c r="N14" s="1">
        <f>石巻!U7</f>
        <v>0</v>
      </c>
      <c r="O14" s="846">
        <f>石巻!V7</f>
        <v>0</v>
      </c>
      <c r="P14" s="82" t="s">
        <v>91</v>
      </c>
      <c r="Q14" s="83">
        <f>石巻!Y7</f>
        <v>7000</v>
      </c>
      <c r="R14" s="846">
        <f>石巻!Z7</f>
        <v>0</v>
      </c>
    </row>
    <row r="15" spans="1:18" ht="17.100000000000001" customHeight="1">
      <c r="A15" s="84" t="s">
        <v>233</v>
      </c>
      <c r="B15" s="1">
        <f t="shared" si="1"/>
        <v>8000</v>
      </c>
      <c r="C15" s="846">
        <f t="shared" si="0"/>
        <v>0</v>
      </c>
      <c r="D15" s="1">
        <f>SUM(石巻!E27:E30)</f>
        <v>8000</v>
      </c>
      <c r="E15" s="846">
        <f>SUM(石巻!F27:F30)</f>
        <v>0</v>
      </c>
      <c r="F15" s="1">
        <f>SUM(石巻!I27:I30)</f>
        <v>0</v>
      </c>
      <c r="G15" s="846"/>
      <c r="H15" s="1"/>
      <c r="I15" s="846"/>
      <c r="J15" s="1"/>
      <c r="K15" s="846"/>
      <c r="L15" s="1"/>
      <c r="M15" s="846"/>
      <c r="N15" s="1"/>
      <c r="O15" s="846"/>
      <c r="P15" s="85"/>
      <c r="Q15" s="83"/>
      <c r="R15" s="846"/>
    </row>
    <row r="16" spans="1:18" ht="17.100000000000001" customHeight="1">
      <c r="A16" s="84" t="s">
        <v>234</v>
      </c>
      <c r="B16" s="17">
        <f>D16+F16+J16+H16+L16+N16</f>
        <v>19050</v>
      </c>
      <c r="C16" s="931">
        <f t="shared" si="0"/>
        <v>0</v>
      </c>
      <c r="D16" s="17">
        <f>栗原!E16</f>
        <v>18050</v>
      </c>
      <c r="E16" s="931">
        <f>栗原!F16</f>
        <v>0</v>
      </c>
      <c r="F16" s="17">
        <f>栗原!I16</f>
        <v>0</v>
      </c>
      <c r="G16" s="931">
        <f>SUM(栗原!J16)</f>
        <v>0</v>
      </c>
      <c r="H16" s="17">
        <f>栗原!M16</f>
        <v>1000</v>
      </c>
      <c r="I16" s="931">
        <f>栗原!N16</f>
        <v>0</v>
      </c>
      <c r="J16" s="17"/>
      <c r="K16" s="931"/>
      <c r="L16" s="17">
        <f>栗原!U16</f>
        <v>0</v>
      </c>
      <c r="M16" s="931">
        <f>栗原!V16</f>
        <v>0</v>
      </c>
      <c r="N16" s="17"/>
      <c r="O16" s="931"/>
      <c r="P16" s="86"/>
      <c r="Q16" s="847"/>
      <c r="R16" s="931"/>
    </row>
    <row r="17" spans="1:18" ht="17.100000000000001" customHeight="1">
      <c r="A17" s="80" t="s">
        <v>5</v>
      </c>
      <c r="B17" s="1">
        <f>D17+F17+J17+H17+L17+N17+Q17</f>
        <v>28270</v>
      </c>
      <c r="C17" s="846">
        <f t="shared" si="0"/>
        <v>0</v>
      </c>
      <c r="D17" s="1">
        <f>SUM(気仙沼!E7:E10)</f>
        <v>7950</v>
      </c>
      <c r="E17" s="846">
        <f>SUM(気仙沼!F7:F10)</f>
        <v>0</v>
      </c>
      <c r="F17" s="1">
        <f>気仙沼!I8</f>
        <v>0</v>
      </c>
      <c r="G17" s="846">
        <f>気仙沼!J8</f>
        <v>0</v>
      </c>
      <c r="H17" s="1">
        <f>気仙沼!M7</f>
        <v>1500</v>
      </c>
      <c r="I17" s="846">
        <f>気仙沼!N7</f>
        <v>0</v>
      </c>
      <c r="J17" s="1"/>
      <c r="K17" s="846"/>
      <c r="L17" s="1">
        <f>SUM(気仙沼!U7:U8)</f>
        <v>0</v>
      </c>
      <c r="M17" s="846">
        <f>SUM(気仙沼!V7:V8)</f>
        <v>0</v>
      </c>
      <c r="N17" s="1"/>
      <c r="O17" s="846"/>
      <c r="P17" s="82" t="s">
        <v>92</v>
      </c>
      <c r="Q17" s="83">
        <f>気仙沼!Y7</f>
        <v>18820</v>
      </c>
      <c r="R17" s="846">
        <f>気仙沼!Z7</f>
        <v>0</v>
      </c>
    </row>
    <row r="18" spans="1:18" ht="17.100000000000001" customHeight="1">
      <c r="A18" s="75" t="s">
        <v>235</v>
      </c>
      <c r="B18" s="18">
        <f>D18+F18+J18+H18+L18+N18</f>
        <v>20300</v>
      </c>
      <c r="C18" s="931">
        <f t="shared" si="0"/>
        <v>0</v>
      </c>
      <c r="D18" s="18">
        <f>SUM(気仙沼!E12:E27)</f>
        <v>19200</v>
      </c>
      <c r="E18" s="931">
        <f>SUM(気仙沼!F12:F27)</f>
        <v>0</v>
      </c>
      <c r="F18" s="18"/>
      <c r="G18" s="931">
        <f>気仙沼!J15</f>
        <v>0</v>
      </c>
      <c r="H18" s="18">
        <f>SUM(気仙沼!M15:M25)</f>
        <v>1100</v>
      </c>
      <c r="I18" s="931">
        <f>SUM(気仙沼!N15:N25)</f>
        <v>0</v>
      </c>
      <c r="J18" s="18"/>
      <c r="K18" s="931"/>
      <c r="L18" s="18"/>
      <c r="M18" s="931"/>
      <c r="N18" s="18"/>
      <c r="O18" s="931"/>
      <c r="P18" s="87"/>
      <c r="Q18" s="848"/>
      <c r="R18" s="931"/>
    </row>
    <row r="19" spans="1:18" ht="17.100000000000001" customHeight="1">
      <c r="A19" s="88" t="s">
        <v>93</v>
      </c>
      <c r="B19" s="19">
        <f t="shared" ref="B19:M19" si="2">SUM(B5:B18)</f>
        <v>531940</v>
      </c>
      <c r="C19" s="936">
        <f t="shared" si="2"/>
        <v>0</v>
      </c>
      <c r="D19" s="19">
        <f t="shared" si="2"/>
        <v>375800</v>
      </c>
      <c r="E19" s="936">
        <f t="shared" si="2"/>
        <v>0</v>
      </c>
      <c r="F19" s="19">
        <f t="shared" si="2"/>
        <v>49190</v>
      </c>
      <c r="G19" s="936">
        <f t="shared" si="2"/>
        <v>0</v>
      </c>
      <c r="H19" s="19">
        <f t="shared" si="2"/>
        <v>53900</v>
      </c>
      <c r="I19" s="936">
        <f t="shared" si="2"/>
        <v>0</v>
      </c>
      <c r="J19" s="19">
        <f t="shared" si="2"/>
        <v>8270</v>
      </c>
      <c r="K19" s="936">
        <f t="shared" si="2"/>
        <v>0</v>
      </c>
      <c r="L19" s="19">
        <f t="shared" si="2"/>
        <v>9010</v>
      </c>
      <c r="M19" s="936">
        <f t="shared" si="2"/>
        <v>0</v>
      </c>
      <c r="N19" s="19">
        <f>SUM(N5:N6,N14)</f>
        <v>3250</v>
      </c>
      <c r="O19" s="936">
        <f>SUM(O5:O18)</f>
        <v>0</v>
      </c>
      <c r="P19" s="89"/>
      <c r="Q19" s="90">
        <f>SUM(Q13:Q17)</f>
        <v>32520</v>
      </c>
      <c r="R19" s="936">
        <f>SUM(R5:R18)</f>
        <v>0</v>
      </c>
    </row>
    <row r="20" spans="1:18" ht="3" customHeight="1">
      <c r="A20" s="88"/>
      <c r="B20" s="19"/>
      <c r="C20" s="937"/>
      <c r="D20" s="19"/>
      <c r="E20" s="937"/>
      <c r="F20" s="19"/>
      <c r="G20" s="937"/>
      <c r="H20" s="19"/>
      <c r="I20" s="937"/>
      <c r="J20" s="19"/>
      <c r="K20" s="937"/>
      <c r="L20" s="19"/>
      <c r="M20" s="937"/>
      <c r="N20" s="19"/>
      <c r="O20" s="937"/>
      <c r="P20" s="91"/>
      <c r="Q20" s="938"/>
      <c r="R20" s="937"/>
    </row>
    <row r="21" spans="1:18" ht="17.100000000000001" customHeight="1">
      <c r="A21" s="92" t="s">
        <v>72</v>
      </c>
      <c r="B21" s="17">
        <f>D21+F21+J21+H21+L21+N21</f>
        <v>14450</v>
      </c>
      <c r="C21" s="931">
        <f>SUM(E21,G21,K21,I21,M21,O21,R21)</f>
        <v>0</v>
      </c>
      <c r="D21" s="17">
        <f>SUM(近郊!E14:E17)</f>
        <v>13000</v>
      </c>
      <c r="E21" s="931">
        <f>SUM(近郊!F14:F17)</f>
        <v>0</v>
      </c>
      <c r="F21" s="17">
        <f>近郊!I15</f>
        <v>650</v>
      </c>
      <c r="G21" s="931">
        <f>近郊!J15</f>
        <v>0</v>
      </c>
      <c r="H21" s="17">
        <f>近郊!M15</f>
        <v>800</v>
      </c>
      <c r="I21" s="931">
        <f>近郊!N15</f>
        <v>0</v>
      </c>
      <c r="J21" s="17"/>
      <c r="K21" s="931"/>
      <c r="L21" s="17"/>
      <c r="M21" s="931"/>
      <c r="N21" s="17"/>
      <c r="O21" s="931"/>
      <c r="P21" s="93"/>
      <c r="Q21" s="847"/>
      <c r="R21" s="931"/>
    </row>
    <row r="22" spans="1:18" ht="17.100000000000001" customHeight="1">
      <c r="A22" s="80" t="s">
        <v>77</v>
      </c>
      <c r="B22" s="1">
        <f>D22+F22+J22+H22+L22+N22</f>
        <v>7050</v>
      </c>
      <c r="C22" s="931">
        <f>SUM(E22,G22,K22,I22,M22,O22,R22)</f>
        <v>0</v>
      </c>
      <c r="D22" s="1">
        <f>SUM(近郊!E18:E20)</f>
        <v>7050</v>
      </c>
      <c r="E22" s="931">
        <f>SUM(近郊!F18:F20)</f>
        <v>0</v>
      </c>
      <c r="F22" s="1"/>
      <c r="G22" s="931"/>
      <c r="H22" s="1"/>
      <c r="I22" s="931"/>
      <c r="J22" s="1"/>
      <c r="K22" s="931"/>
      <c r="L22" s="1"/>
      <c r="M22" s="931"/>
      <c r="N22" s="1"/>
      <c r="O22" s="931"/>
      <c r="P22" s="94"/>
      <c r="Q22" s="849"/>
      <c r="R22" s="931"/>
    </row>
    <row r="23" spans="1:18" ht="17.100000000000001" customHeight="1">
      <c r="A23" s="80" t="s">
        <v>94</v>
      </c>
      <c r="B23" s="48" t="s">
        <v>103</v>
      </c>
      <c r="C23" s="931"/>
      <c r="D23" s="1"/>
      <c r="E23" s="931"/>
      <c r="F23" s="1"/>
      <c r="G23" s="931"/>
      <c r="H23" s="1"/>
      <c r="I23" s="931"/>
      <c r="J23" s="1"/>
      <c r="K23" s="931"/>
      <c r="L23" s="1"/>
      <c r="M23" s="931"/>
      <c r="N23" s="1"/>
      <c r="O23" s="931"/>
      <c r="P23" s="939"/>
      <c r="Q23" s="850"/>
      <c r="R23" s="931"/>
    </row>
    <row r="24" spans="1:18" ht="17.100000000000001" customHeight="1">
      <c r="A24" s="80" t="s">
        <v>49</v>
      </c>
      <c r="B24" s="1">
        <f t="shared" ref="B24:B30" si="3">D24+F24+J24+H24+L24+N24</f>
        <v>22050</v>
      </c>
      <c r="C24" s="931">
        <f t="shared" ref="C24:C30" si="4">SUM(E24,G24,K24,I24,M24,O24,R24)</f>
        <v>0</v>
      </c>
      <c r="D24" s="1">
        <f>SUM(仙南!E8:E12)</f>
        <v>17750</v>
      </c>
      <c r="E24" s="931">
        <f>SUM(仙南!F8:F12)</f>
        <v>0</v>
      </c>
      <c r="F24" s="1">
        <f>SUM(仙南!I8:I9)</f>
        <v>0</v>
      </c>
      <c r="G24" s="931">
        <f>SUM(仙南!J8:J9)</f>
        <v>0</v>
      </c>
      <c r="H24" s="1">
        <f>SUM(仙南!M8:M10)</f>
        <v>4300</v>
      </c>
      <c r="I24" s="931">
        <f>SUM(仙南!N8:N10)</f>
        <v>0</v>
      </c>
      <c r="J24" s="1"/>
      <c r="K24" s="931"/>
      <c r="L24" s="1"/>
      <c r="M24" s="931"/>
      <c r="N24" s="1"/>
      <c r="O24" s="931"/>
      <c r="P24" s="94"/>
      <c r="Q24" s="849"/>
      <c r="R24" s="931"/>
    </row>
    <row r="25" spans="1:18" ht="17.100000000000001" customHeight="1">
      <c r="A25" s="80" t="s">
        <v>58</v>
      </c>
      <c r="B25" s="1">
        <f t="shared" si="3"/>
        <v>3150</v>
      </c>
      <c r="C25" s="931">
        <f t="shared" si="4"/>
        <v>0</v>
      </c>
      <c r="D25" s="1">
        <f>SUM(仙南!E14:E16)</f>
        <v>3150</v>
      </c>
      <c r="E25" s="931">
        <f>SUM(仙南!F14:F16)</f>
        <v>0</v>
      </c>
      <c r="F25" s="1"/>
      <c r="G25" s="931"/>
      <c r="H25" s="1"/>
      <c r="I25" s="931"/>
      <c r="J25" s="1"/>
      <c r="K25" s="931"/>
      <c r="L25" s="1"/>
      <c r="M25" s="931"/>
      <c r="N25" s="1"/>
      <c r="O25" s="931"/>
      <c r="P25" s="94"/>
      <c r="Q25" s="849"/>
      <c r="R25" s="931"/>
    </row>
    <row r="26" spans="1:18" ht="17.100000000000001" customHeight="1">
      <c r="A26" s="80" t="s">
        <v>60</v>
      </c>
      <c r="B26" s="1">
        <f t="shared" si="3"/>
        <v>11450</v>
      </c>
      <c r="C26" s="931">
        <f t="shared" si="4"/>
        <v>0</v>
      </c>
      <c r="D26" s="1">
        <f>SUM(仙南!E17:E22)</f>
        <v>9800</v>
      </c>
      <c r="E26" s="931">
        <f>SUM(仙南!F17:F22)</f>
        <v>0</v>
      </c>
      <c r="F26" s="1">
        <f>仙南!I17+仙南!I18+仙南!I20</f>
        <v>0</v>
      </c>
      <c r="G26" s="931">
        <f>仙南!J17+仙南!J18+仙南!J20</f>
        <v>0</v>
      </c>
      <c r="H26" s="1">
        <f>SUM(仙南!M17:M21)</f>
        <v>1650</v>
      </c>
      <c r="I26" s="931">
        <f>SUM(仙南!N17:N21)</f>
        <v>0</v>
      </c>
      <c r="J26" s="1"/>
      <c r="K26" s="931"/>
      <c r="L26" s="1"/>
      <c r="M26" s="931"/>
      <c r="N26" s="1"/>
      <c r="O26" s="931"/>
      <c r="P26" s="94"/>
      <c r="Q26" s="849"/>
      <c r="R26" s="931"/>
    </row>
    <row r="27" spans="1:18" ht="17.100000000000001" customHeight="1">
      <c r="A27" s="80" t="s">
        <v>39</v>
      </c>
      <c r="B27" s="1">
        <f t="shared" si="3"/>
        <v>10470</v>
      </c>
      <c r="C27" s="931">
        <f t="shared" si="4"/>
        <v>0</v>
      </c>
      <c r="D27" s="1">
        <f>SUM(大崎!E18:E22)</f>
        <v>9170</v>
      </c>
      <c r="E27" s="931">
        <f>SUM(大崎!F18:F22)</f>
        <v>0</v>
      </c>
      <c r="F27" s="1">
        <f>大崎!I18+大崎!I19+大崎!I20</f>
        <v>0</v>
      </c>
      <c r="G27" s="931">
        <f>大崎!J18+大崎!J19+大崎!J20</f>
        <v>0</v>
      </c>
      <c r="H27" s="1">
        <f>SUM(大崎!M18:M22)</f>
        <v>1300</v>
      </c>
      <c r="I27" s="931">
        <f>SUM(大崎!N18:N22)</f>
        <v>0</v>
      </c>
      <c r="J27" s="1"/>
      <c r="K27" s="931"/>
      <c r="L27" s="1">
        <f>SUM(大崎!U18:U22)</f>
        <v>0</v>
      </c>
      <c r="M27" s="931">
        <f>SUM(大崎!V18:V22)</f>
        <v>0</v>
      </c>
      <c r="N27" s="1"/>
      <c r="O27" s="931"/>
      <c r="P27" s="94"/>
      <c r="Q27" s="849"/>
      <c r="R27" s="931"/>
    </row>
    <row r="28" spans="1:18" ht="17.100000000000001" customHeight="1">
      <c r="A28" s="80" t="s">
        <v>44</v>
      </c>
      <c r="B28" s="1">
        <f t="shared" si="3"/>
        <v>8450</v>
      </c>
      <c r="C28" s="931">
        <f t="shared" si="4"/>
        <v>0</v>
      </c>
      <c r="D28" s="1">
        <f>SUM(大崎!E23:E25)</f>
        <v>8100</v>
      </c>
      <c r="E28" s="931">
        <f>SUM(大崎!F23:F25)</f>
        <v>0</v>
      </c>
      <c r="F28" s="1">
        <f>SUM(大崎!I23:I25)</f>
        <v>0</v>
      </c>
      <c r="G28" s="931">
        <f>大崎!J23</f>
        <v>0</v>
      </c>
      <c r="H28" s="1">
        <f>大崎!M23</f>
        <v>350</v>
      </c>
      <c r="I28" s="931">
        <f>大崎!N23</f>
        <v>0</v>
      </c>
      <c r="J28" s="1"/>
      <c r="K28" s="931"/>
      <c r="L28" s="1"/>
      <c r="M28" s="931"/>
      <c r="N28" s="1"/>
      <c r="O28" s="931"/>
      <c r="P28" s="94"/>
      <c r="Q28" s="849"/>
      <c r="R28" s="931"/>
    </row>
    <row r="29" spans="1:18" ht="17.100000000000001" customHeight="1">
      <c r="A29" s="80" t="s">
        <v>33</v>
      </c>
      <c r="B29" s="1">
        <f t="shared" si="3"/>
        <v>1950</v>
      </c>
      <c r="C29" s="931">
        <f t="shared" si="4"/>
        <v>0</v>
      </c>
      <c r="D29" s="1">
        <f>石巻!E25</f>
        <v>1700</v>
      </c>
      <c r="E29" s="931">
        <f>石巻!F25</f>
        <v>0</v>
      </c>
      <c r="F29" s="1"/>
      <c r="G29" s="931"/>
      <c r="H29" s="1">
        <f>石巻!M25</f>
        <v>250</v>
      </c>
      <c r="I29" s="931">
        <f>石巻!N25</f>
        <v>0</v>
      </c>
      <c r="J29" s="1"/>
      <c r="K29" s="931"/>
      <c r="L29" s="1"/>
      <c r="M29" s="931"/>
      <c r="N29" s="1"/>
      <c r="O29" s="931"/>
      <c r="P29" s="94"/>
      <c r="Q29" s="849"/>
      <c r="R29" s="931"/>
    </row>
    <row r="30" spans="1:18" ht="17.100000000000001" customHeight="1">
      <c r="A30" s="80" t="s">
        <v>8</v>
      </c>
      <c r="B30" s="1">
        <f t="shared" si="3"/>
        <v>1700</v>
      </c>
      <c r="C30" s="931">
        <f t="shared" si="4"/>
        <v>0</v>
      </c>
      <c r="D30" s="1">
        <f>SUM(気仙沼!E11)</f>
        <v>1700</v>
      </c>
      <c r="E30" s="931">
        <f>SUM(気仙沼!F11)</f>
        <v>0</v>
      </c>
      <c r="F30" s="1"/>
      <c r="G30" s="931"/>
      <c r="H30" s="1"/>
      <c r="I30" s="931"/>
      <c r="J30" s="1"/>
      <c r="K30" s="931"/>
      <c r="L30" s="1"/>
      <c r="M30" s="931"/>
      <c r="N30" s="1"/>
      <c r="O30" s="931"/>
      <c r="P30" s="94"/>
      <c r="Q30" s="849"/>
      <c r="R30" s="931"/>
    </row>
    <row r="31" spans="1:18" ht="17.100000000000001" customHeight="1">
      <c r="A31" s="88" t="s">
        <v>95</v>
      </c>
      <c r="B31" s="19">
        <f>SUM(B21:B22,B24:B30)</f>
        <v>80720</v>
      </c>
      <c r="C31" s="936">
        <f>SUM(C21:C30)</f>
        <v>0</v>
      </c>
      <c r="D31" s="19">
        <f>SUM(D21:D22,D24:D30)</f>
        <v>71420</v>
      </c>
      <c r="E31" s="936">
        <f>SUM(E21:E30)</f>
        <v>0</v>
      </c>
      <c r="F31" s="19">
        <f>SUM(F21:F22,F24:F30)</f>
        <v>650</v>
      </c>
      <c r="G31" s="936">
        <f>SUM(G21:G30)</f>
        <v>0</v>
      </c>
      <c r="H31" s="19">
        <f>SUM(H21:H22,H24:H30)</f>
        <v>8650</v>
      </c>
      <c r="I31" s="936">
        <f>SUM(I21:I30)</f>
        <v>0</v>
      </c>
      <c r="J31" s="19">
        <f>SUM(J21:J22,J24:J30)</f>
        <v>0</v>
      </c>
      <c r="K31" s="936">
        <f>SUM(K21:K30)</f>
        <v>0</v>
      </c>
      <c r="L31" s="19">
        <f>SUM(L21:L22,L24:L30)</f>
        <v>0</v>
      </c>
      <c r="M31" s="936">
        <f>SUM(M21:M30)</f>
        <v>0</v>
      </c>
      <c r="N31" s="19"/>
      <c r="O31" s="936"/>
      <c r="P31" s="95"/>
      <c r="Q31" s="96"/>
      <c r="R31" s="936"/>
    </row>
    <row r="32" spans="1:18" ht="3" customHeight="1">
      <c r="A32" s="75"/>
      <c r="B32" s="76"/>
      <c r="C32" s="937"/>
      <c r="D32" s="76"/>
      <c r="E32" s="937"/>
      <c r="F32" s="76"/>
      <c r="G32" s="937"/>
      <c r="H32" s="76"/>
      <c r="I32" s="937"/>
      <c r="J32" s="76"/>
      <c r="K32" s="937"/>
      <c r="L32" s="76"/>
      <c r="M32" s="937"/>
      <c r="N32" s="76"/>
      <c r="O32" s="937"/>
      <c r="P32" s="97"/>
      <c r="Q32" s="938"/>
      <c r="R32" s="937"/>
    </row>
    <row r="33" spans="1:18" ht="17.100000000000001" customHeight="1">
      <c r="A33" s="88" t="s">
        <v>96</v>
      </c>
      <c r="B33" s="19">
        <f t="shared" ref="B33:O33" si="5">SUM(B19,B31)</f>
        <v>612660</v>
      </c>
      <c r="C33" s="936">
        <f>SUM(C19,C31)</f>
        <v>0</v>
      </c>
      <c r="D33" s="19">
        <f t="shared" si="5"/>
        <v>447220</v>
      </c>
      <c r="E33" s="936">
        <f t="shared" si="5"/>
        <v>0</v>
      </c>
      <c r="F33" s="19">
        <f t="shared" si="5"/>
        <v>49840</v>
      </c>
      <c r="G33" s="936">
        <f t="shared" si="5"/>
        <v>0</v>
      </c>
      <c r="H33" s="19">
        <f t="shared" si="5"/>
        <v>62550</v>
      </c>
      <c r="I33" s="936">
        <f t="shared" si="5"/>
        <v>0</v>
      </c>
      <c r="J33" s="19">
        <f t="shared" si="5"/>
        <v>8270</v>
      </c>
      <c r="K33" s="936">
        <f t="shared" si="5"/>
        <v>0</v>
      </c>
      <c r="L33" s="19">
        <f t="shared" si="5"/>
        <v>9010</v>
      </c>
      <c r="M33" s="936">
        <f t="shared" si="5"/>
        <v>0</v>
      </c>
      <c r="N33" s="19">
        <f t="shared" si="5"/>
        <v>3250</v>
      </c>
      <c r="O33" s="936">
        <f t="shared" si="5"/>
        <v>0</v>
      </c>
      <c r="P33" s="95"/>
      <c r="Q33" s="90">
        <f>SUM(Q19,Q31)</f>
        <v>32520</v>
      </c>
      <c r="R33" s="936">
        <f>SUM(R19,R31)</f>
        <v>0</v>
      </c>
    </row>
    <row r="34" spans="1:18" ht="17.100000000000001" customHeight="1">
      <c r="A34" s="98" t="s">
        <v>257</v>
      </c>
      <c r="B34" s="99"/>
      <c r="C34" s="851"/>
      <c r="D34" s="99"/>
      <c r="E34" s="851"/>
      <c r="F34" s="99"/>
      <c r="G34" s="851"/>
      <c r="H34" s="99"/>
      <c r="I34" s="851"/>
      <c r="J34" s="99"/>
      <c r="K34" s="851"/>
      <c r="L34" s="99"/>
      <c r="M34" s="851"/>
      <c r="N34" s="99"/>
      <c r="O34" s="852"/>
      <c r="P34" s="100"/>
      <c r="Q34" s="101"/>
      <c r="R34" s="852"/>
    </row>
    <row r="35" spans="1:18" ht="17.100000000000001" customHeight="1">
      <c r="A35" s="74" t="s">
        <v>314</v>
      </c>
      <c r="B35" s="1276" t="s">
        <v>99</v>
      </c>
      <c r="C35" s="1300"/>
      <c r="D35" s="1301" t="s">
        <v>315</v>
      </c>
      <c r="E35" s="1300"/>
      <c r="F35" s="1288"/>
      <c r="G35" s="1288"/>
      <c r="H35" s="1286"/>
      <c r="I35" s="1287"/>
      <c r="J35" s="1286"/>
      <c r="K35" s="1287"/>
      <c r="L35" s="1286"/>
      <c r="M35" s="1287"/>
      <c r="N35" s="1288"/>
      <c r="O35" s="1288"/>
      <c r="P35" s="1286"/>
      <c r="Q35" s="1288"/>
      <c r="R35" s="1287"/>
    </row>
    <row r="36" spans="1:18" ht="17.100000000000001" customHeight="1">
      <c r="A36" s="102" t="s">
        <v>256</v>
      </c>
      <c r="B36" s="103">
        <f>D36</f>
        <v>39030</v>
      </c>
      <c r="C36" s="940">
        <f>E36</f>
        <v>0</v>
      </c>
      <c r="D36" s="19">
        <f>市内近郊夕刊!T35</f>
        <v>39030</v>
      </c>
      <c r="E36" s="940">
        <f>市内近郊夕刊!V35</f>
        <v>0</v>
      </c>
      <c r="F36" s="19"/>
      <c r="G36" s="853"/>
      <c r="H36" s="19"/>
      <c r="I36" s="853"/>
      <c r="J36" s="19"/>
      <c r="K36" s="853"/>
      <c r="L36" s="19"/>
      <c r="M36" s="853"/>
      <c r="N36" s="19"/>
      <c r="O36" s="853"/>
      <c r="P36" s="91"/>
      <c r="Q36" s="938"/>
      <c r="R36" s="853"/>
    </row>
    <row r="37" spans="1:18">
      <c r="A37" s="104" t="s">
        <v>261</v>
      </c>
      <c r="B37" s="854"/>
      <c r="C37" s="854"/>
      <c r="D37" s="854"/>
      <c r="E37" s="854"/>
      <c r="F37" s="854"/>
      <c r="G37" s="854"/>
      <c r="H37" s="854"/>
      <c r="I37" s="854"/>
      <c r="J37" s="854"/>
      <c r="K37" s="854"/>
      <c r="L37" s="854"/>
      <c r="M37" s="105"/>
      <c r="N37" s="854"/>
      <c r="O37" s="33"/>
      <c r="P37" s="33"/>
      <c r="Q37" s="1285"/>
      <c r="R37" s="1285"/>
    </row>
    <row r="38" spans="1:18">
      <c r="A38" s="106" t="s">
        <v>111</v>
      </c>
      <c r="B38" s="286"/>
      <c r="C38" s="286"/>
      <c r="D38" s="286"/>
      <c r="E38" s="286"/>
      <c r="F38" s="286"/>
      <c r="G38" s="286"/>
      <c r="H38" s="286"/>
      <c r="I38" s="286"/>
      <c r="J38" s="286"/>
      <c r="K38" s="286"/>
      <c r="L38" s="286"/>
      <c r="N38" s="286"/>
      <c r="R38" s="36"/>
    </row>
    <row r="39" spans="1:18">
      <c r="A39" s="34" t="s">
        <v>537</v>
      </c>
    </row>
    <row r="40" spans="1:18">
      <c r="A40" s="34" t="s">
        <v>538</v>
      </c>
      <c r="O40" s="1257" t="s">
        <v>484</v>
      </c>
      <c r="P40" s="1257"/>
      <c r="Q40" s="1257"/>
    </row>
    <row r="41" spans="1:18">
      <c r="A41" s="34" t="s">
        <v>584</v>
      </c>
      <c r="O41" s="1257"/>
      <c r="P41" s="1257"/>
      <c r="Q41" s="1257"/>
    </row>
    <row r="42" spans="1:18">
      <c r="A42" s="34" t="s">
        <v>585</v>
      </c>
      <c r="O42" s="287" t="s">
        <v>485</v>
      </c>
      <c r="P42" s="599"/>
      <c r="Q42" s="599"/>
    </row>
  </sheetData>
  <sheetProtection sheet="1" objects="1" scenarios="1"/>
  <mergeCells count="29">
    <mergeCell ref="J35:K35"/>
    <mergeCell ref="B35:C35"/>
    <mergeCell ref="D35:E35"/>
    <mergeCell ref="F35:G35"/>
    <mergeCell ref="H35:I35"/>
    <mergeCell ref="C1:E1"/>
    <mergeCell ref="B2:E3"/>
    <mergeCell ref="F1:H1"/>
    <mergeCell ref="F2:H3"/>
    <mergeCell ref="B4:C4"/>
    <mergeCell ref="F4:G4"/>
    <mergeCell ref="H4:I4"/>
    <mergeCell ref="D4:E4"/>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s>
  <phoneticPr fontId="3"/>
  <conditionalFormatting sqref="E5:E34 C36 G34:I34 M36 O36 O5:O19 R5:R19 K5:K19 K21:K33 G5:G33 O33 M33 M5:M19 M21:M31 O21:O31 R21:R31 R33 R36 K36 I36 G36 E36 C5:C34">
    <cfRule type="expression" dxfId="79" priority="1" stopIfTrue="1">
      <formula>B5&lt;C5</formula>
    </cfRule>
  </conditionalFormatting>
  <conditionalFormatting sqref="I5:I14">
    <cfRule type="expression" dxfId="78"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37"/>
  <sheetViews>
    <sheetView showZeros="0" zoomScaleNormal="100" workbookViewId="0">
      <selection activeCell="Q17" sqref="Q17"/>
    </sheetView>
  </sheetViews>
  <sheetFormatPr defaultRowHeight="13.5"/>
  <cols>
    <col min="1" max="1" width="3.375" style="25" customWidth="1"/>
    <col min="2" max="2" width="2.75" style="25" customWidth="1"/>
    <col min="3" max="3" width="9.375" style="25" customWidth="1"/>
    <col min="4" max="4" width="1.625" style="25" customWidth="1"/>
    <col min="5" max="5" width="6.25" style="25" customWidth="1"/>
    <col min="6" max="6" width="9.875" style="25" customWidth="1"/>
    <col min="7" max="7" width="8.875" style="25" customWidth="1"/>
    <col min="8" max="8" width="5.125" style="25" customWidth="1"/>
    <col min="9" max="9" width="0.875" style="25" customWidth="1"/>
    <col min="10" max="10" width="2.75" style="25" customWidth="1"/>
    <col min="11" max="11" width="9.375" style="25" customWidth="1"/>
    <col min="12" max="12" width="1.625" style="25" customWidth="1"/>
    <col min="13" max="13" width="6.25" style="25" customWidth="1"/>
    <col min="14" max="14" width="9.875" style="25" customWidth="1"/>
    <col min="15" max="15" width="8.875" style="25" customWidth="1"/>
    <col min="16" max="16" width="5.125" style="25" customWidth="1"/>
    <col min="17" max="17" width="0.875" style="25" customWidth="1"/>
    <col min="18" max="18" width="3.25" style="25" customWidth="1"/>
    <col min="19" max="19" width="9.375" style="25" customWidth="1"/>
    <col min="20" max="20" width="1.625" style="25" customWidth="1"/>
    <col min="21" max="21" width="6.25" style="25" customWidth="1"/>
    <col min="22" max="22" width="9.875" style="25" customWidth="1"/>
    <col min="23" max="23" width="8.875" style="25" customWidth="1"/>
    <col min="24" max="24" width="5.125" style="25" customWidth="1"/>
    <col min="25" max="25" width="0.875" style="286" customWidth="1"/>
    <col min="26" max="26" width="3.625" style="286" customWidth="1"/>
    <col min="27" max="16384" width="9" style="286"/>
  </cols>
  <sheetData>
    <row r="1" spans="1:26" s="638" customFormat="1" ht="17.100000000000001" customHeight="1">
      <c r="A1" s="1366" t="s">
        <v>775</v>
      </c>
      <c r="B1" s="1366"/>
      <c r="C1" s="217" t="s">
        <v>440</v>
      </c>
      <c r="D1" s="1321"/>
      <c r="E1" s="1321"/>
      <c r="F1" s="1322"/>
      <c r="G1" s="1367" t="s">
        <v>441</v>
      </c>
      <c r="H1" s="1367"/>
      <c r="I1" s="1367"/>
      <c r="J1" s="1367"/>
      <c r="K1" s="1367"/>
      <c r="L1" s="1307" t="s">
        <v>442</v>
      </c>
      <c r="M1" s="1327"/>
      <c r="N1" s="227"/>
      <c r="O1" s="596" t="s">
        <v>443</v>
      </c>
      <c r="P1" s="1307" t="s">
        <v>444</v>
      </c>
      <c r="Q1" s="1308"/>
      <c r="R1" s="1311">
        <f>SUM(R3+市内朝・読・毎!R3+市内日・産!R3+近郊!S3+仙南!S3+大崎!S3+石巻!S3+栗原!S3+気仙沼!S3)</f>
        <v>0</v>
      </c>
      <c r="S1" s="1312"/>
      <c r="T1" s="1313"/>
      <c r="U1" s="1303" t="s">
        <v>110</v>
      </c>
      <c r="V1" s="1304"/>
      <c r="W1" s="1316" t="s">
        <v>113</v>
      </c>
      <c r="X1" s="1317"/>
    </row>
    <row r="2" spans="1:26" s="218" customFormat="1" ht="16.5" customHeight="1">
      <c r="A2" s="244">
        <v>44348</v>
      </c>
      <c r="B2" s="191" t="s">
        <v>343</v>
      </c>
      <c r="C2" s="1330"/>
      <c r="D2" s="1325"/>
      <c r="E2" s="1325"/>
      <c r="F2" s="1325"/>
      <c r="G2" s="1325"/>
      <c r="H2" s="1325"/>
      <c r="I2" s="1325"/>
      <c r="J2" s="1325"/>
      <c r="K2" s="1325"/>
      <c r="L2" s="1328"/>
      <c r="M2" s="1328"/>
      <c r="N2" s="1328"/>
      <c r="O2" s="1323"/>
      <c r="P2" s="1309"/>
      <c r="Q2" s="1310"/>
      <c r="R2" s="1314"/>
      <c r="S2" s="1314"/>
      <c r="T2" s="1315"/>
      <c r="U2" s="1370"/>
      <c r="V2" s="1371"/>
      <c r="W2" s="1372"/>
      <c r="X2" s="1372"/>
      <c r="Y2" s="639"/>
      <c r="Z2" s="640"/>
    </row>
    <row r="3" spans="1:26" s="218" customFormat="1" ht="20.25" customHeight="1">
      <c r="A3" s="1347" t="s">
        <v>142</v>
      </c>
      <c r="B3" s="1347"/>
      <c r="C3" s="1331"/>
      <c r="D3" s="1332"/>
      <c r="E3" s="1332"/>
      <c r="F3" s="1332"/>
      <c r="G3" s="1326"/>
      <c r="H3" s="1326"/>
      <c r="I3" s="1326"/>
      <c r="J3" s="1326"/>
      <c r="K3" s="1326"/>
      <c r="L3" s="1329"/>
      <c r="M3" s="1329"/>
      <c r="N3" s="1329"/>
      <c r="O3" s="1324"/>
      <c r="P3" s="1305" t="s">
        <v>100</v>
      </c>
      <c r="Q3" s="1306"/>
      <c r="R3" s="1341">
        <f>V20+V30</f>
        <v>0</v>
      </c>
      <c r="S3" s="1342"/>
      <c r="T3" s="1342"/>
      <c r="U3" s="1367" t="s">
        <v>445</v>
      </c>
      <c r="V3" s="1379"/>
      <c r="W3" s="1379"/>
      <c r="X3" s="1380"/>
      <c r="Y3" s="639"/>
      <c r="Z3" s="639"/>
    </row>
    <row r="4" spans="1:26" s="218" customFormat="1" ht="16.5" customHeight="1">
      <c r="A4" s="1347" t="s">
        <v>199</v>
      </c>
      <c r="B4" s="1347"/>
      <c r="C4" s="223" t="s">
        <v>264</v>
      </c>
      <c r="D4" s="1343"/>
      <c r="E4" s="1344"/>
      <c r="F4" s="1344"/>
      <c r="G4" s="1345"/>
      <c r="H4" s="1345"/>
      <c r="I4" s="1345"/>
      <c r="J4" s="1345"/>
      <c r="K4" s="1346"/>
      <c r="L4" s="1350" t="s">
        <v>114</v>
      </c>
      <c r="M4" s="1351"/>
      <c r="N4" s="1352"/>
      <c r="O4" s="1353"/>
      <c r="P4" s="1354"/>
      <c r="Q4" s="1348" t="s">
        <v>341</v>
      </c>
      <c r="R4" s="1349"/>
      <c r="S4" s="1349"/>
      <c r="T4" s="1349"/>
      <c r="U4" s="1373"/>
      <c r="V4" s="1374"/>
      <c r="W4" s="1374"/>
      <c r="X4" s="1375"/>
      <c r="Y4" s="639"/>
      <c r="Z4" s="641">
        <v>1</v>
      </c>
    </row>
    <row r="5" spans="1:26" s="218" customFormat="1" ht="16.5" customHeight="1">
      <c r="A5" s="21" t="s">
        <v>212</v>
      </c>
      <c r="B5" s="22"/>
      <c r="C5" s="219" t="s">
        <v>334</v>
      </c>
      <c r="D5" s="1386"/>
      <c r="E5" s="1387"/>
      <c r="F5" s="1388"/>
      <c r="G5" s="220" t="s">
        <v>348</v>
      </c>
      <c r="H5" s="1387"/>
      <c r="I5" s="1387"/>
      <c r="J5" s="1387"/>
      <c r="K5" s="1389"/>
      <c r="L5" s="1333" t="s">
        <v>115</v>
      </c>
      <c r="M5" s="1334"/>
      <c r="N5" s="1359"/>
      <c r="O5" s="1360"/>
      <c r="P5" s="1361"/>
      <c r="Q5" s="1357"/>
      <c r="R5" s="1358"/>
      <c r="S5" s="1358"/>
      <c r="T5" s="1358"/>
      <c r="U5" s="1376"/>
      <c r="V5" s="1377"/>
      <c r="W5" s="1377"/>
      <c r="X5" s="1378"/>
      <c r="Y5" s="638"/>
      <c r="Z5" s="642"/>
    </row>
    <row r="6" spans="1:26" s="25" customFormat="1" ht="17.100000000000001" customHeight="1">
      <c r="A6" s="1335" t="s">
        <v>447</v>
      </c>
      <c r="B6" s="942" t="s">
        <v>411</v>
      </c>
      <c r="C6" s="943" t="s">
        <v>116</v>
      </c>
      <c r="D6" s="1337" t="s">
        <v>291</v>
      </c>
      <c r="E6" s="1338"/>
      <c r="F6" s="944" t="s">
        <v>118</v>
      </c>
      <c r="G6" s="945"/>
      <c r="H6" s="946" t="s">
        <v>119</v>
      </c>
      <c r="I6" s="947"/>
      <c r="J6" s="948" t="s">
        <v>411</v>
      </c>
      <c r="K6" s="943" t="s">
        <v>116</v>
      </c>
      <c r="L6" s="1339" t="s">
        <v>291</v>
      </c>
      <c r="M6" s="1340"/>
      <c r="N6" s="944" t="s">
        <v>118</v>
      </c>
      <c r="O6" s="945"/>
      <c r="P6" s="946" t="s">
        <v>119</v>
      </c>
      <c r="Q6" s="949"/>
      <c r="R6" s="943" t="s">
        <v>411</v>
      </c>
      <c r="S6" s="948" t="s">
        <v>116</v>
      </c>
      <c r="T6" s="1337" t="s">
        <v>291</v>
      </c>
      <c r="U6" s="1338"/>
      <c r="V6" s="944" t="s">
        <v>118</v>
      </c>
      <c r="W6" s="945"/>
      <c r="X6" s="946" t="s">
        <v>119</v>
      </c>
      <c r="Y6" s="286"/>
      <c r="Z6" s="1368" t="s">
        <v>284</v>
      </c>
    </row>
    <row r="7" spans="1:26" s="25" customFormat="1" ht="18" customHeight="1">
      <c r="A7" s="1336"/>
      <c r="B7" s="950">
        <v>1</v>
      </c>
      <c r="C7" s="951" t="s">
        <v>147</v>
      </c>
      <c r="D7" s="952"/>
      <c r="E7" s="2062">
        <v>2300</v>
      </c>
      <c r="F7" s="865"/>
      <c r="G7" s="647"/>
      <c r="H7" s="954" t="s">
        <v>148</v>
      </c>
      <c r="I7" s="955"/>
      <c r="J7" s="956">
        <v>15</v>
      </c>
      <c r="K7" s="957" t="s">
        <v>311</v>
      </c>
      <c r="L7" s="952" t="s">
        <v>121</v>
      </c>
      <c r="M7" s="2062">
        <v>4500</v>
      </c>
      <c r="N7" s="866"/>
      <c r="O7" s="649"/>
      <c r="P7" s="958" t="s">
        <v>150</v>
      </c>
      <c r="Q7" s="959"/>
      <c r="R7" s="960">
        <v>29</v>
      </c>
      <c r="S7" s="961" t="s">
        <v>124</v>
      </c>
      <c r="T7" s="952" t="s">
        <v>121</v>
      </c>
      <c r="U7" s="2062">
        <v>3800</v>
      </c>
      <c r="V7" s="866"/>
      <c r="W7" s="650"/>
      <c r="X7" s="954" t="s">
        <v>164</v>
      </c>
      <c r="Y7" s="286"/>
      <c r="Z7" s="1369"/>
    </row>
    <row r="8" spans="1:26" s="25" customFormat="1" ht="18" customHeight="1">
      <c r="A8" s="1336"/>
      <c r="B8" s="950">
        <v>2</v>
      </c>
      <c r="C8" s="951" t="s">
        <v>265</v>
      </c>
      <c r="D8" s="952" t="s">
        <v>121</v>
      </c>
      <c r="E8" s="2062">
        <v>4050</v>
      </c>
      <c r="F8" s="865"/>
      <c r="G8" s="649"/>
      <c r="H8" s="954" t="s">
        <v>148</v>
      </c>
      <c r="I8" s="456"/>
      <c r="J8" s="956">
        <v>16</v>
      </c>
      <c r="K8" s="957" t="s">
        <v>133</v>
      </c>
      <c r="L8" s="952" t="s">
        <v>121</v>
      </c>
      <c r="M8" s="2062">
        <v>3450</v>
      </c>
      <c r="N8" s="866"/>
      <c r="O8" s="649"/>
      <c r="P8" s="958" t="s">
        <v>150</v>
      </c>
      <c r="Q8" s="962"/>
      <c r="R8" s="960">
        <v>30</v>
      </c>
      <c r="S8" s="961" t="s">
        <v>272</v>
      </c>
      <c r="T8" s="952" t="s">
        <v>121</v>
      </c>
      <c r="U8" s="2062">
        <v>3900</v>
      </c>
      <c r="V8" s="866"/>
      <c r="W8" s="650"/>
      <c r="X8" s="954" t="s">
        <v>164</v>
      </c>
      <c r="Y8" s="286"/>
      <c r="Z8" s="1369"/>
    </row>
    <row r="9" spans="1:26" s="25" customFormat="1" ht="18" customHeight="1">
      <c r="A9" s="1336"/>
      <c r="B9" s="950">
        <v>3</v>
      </c>
      <c r="C9" s="951" t="s">
        <v>266</v>
      </c>
      <c r="D9" s="952"/>
      <c r="E9" s="2062">
        <v>3950</v>
      </c>
      <c r="F9" s="865"/>
      <c r="G9" s="649"/>
      <c r="H9" s="954" t="s">
        <v>148</v>
      </c>
      <c r="I9" s="456"/>
      <c r="J9" s="956">
        <v>17</v>
      </c>
      <c r="K9" s="957" t="s">
        <v>412</v>
      </c>
      <c r="L9" s="952" t="s">
        <v>121</v>
      </c>
      <c r="M9" s="2062">
        <v>4100</v>
      </c>
      <c r="N9" s="866"/>
      <c r="O9" s="649"/>
      <c r="P9" s="958" t="s">
        <v>337</v>
      </c>
      <c r="Q9" s="962"/>
      <c r="R9" s="960">
        <v>31</v>
      </c>
      <c r="S9" s="961" t="s">
        <v>310</v>
      </c>
      <c r="T9" s="952" t="s">
        <v>121</v>
      </c>
      <c r="U9" s="2062">
        <v>2050</v>
      </c>
      <c r="V9" s="866"/>
      <c r="W9" s="650"/>
      <c r="X9" s="954" t="s">
        <v>164</v>
      </c>
      <c r="Y9" s="286"/>
      <c r="Z9" s="1369"/>
    </row>
    <row r="10" spans="1:26" s="25" customFormat="1" ht="18" customHeight="1">
      <c r="A10" s="1336"/>
      <c r="B10" s="950">
        <v>4</v>
      </c>
      <c r="C10" s="951" t="s">
        <v>278</v>
      </c>
      <c r="D10" s="952"/>
      <c r="E10" s="2062">
        <v>3100</v>
      </c>
      <c r="F10" s="865"/>
      <c r="G10" s="649"/>
      <c r="H10" s="954" t="s">
        <v>148</v>
      </c>
      <c r="I10" s="456"/>
      <c r="J10" s="956">
        <v>18</v>
      </c>
      <c r="K10" s="957" t="s">
        <v>163</v>
      </c>
      <c r="L10" s="952" t="s">
        <v>121</v>
      </c>
      <c r="M10" s="2062">
        <v>2950</v>
      </c>
      <c r="N10" s="866"/>
      <c r="O10" s="649"/>
      <c r="P10" s="958" t="s">
        <v>148</v>
      </c>
      <c r="Q10" s="962"/>
      <c r="R10" s="960">
        <v>32</v>
      </c>
      <c r="S10" s="961" t="s">
        <v>125</v>
      </c>
      <c r="T10" s="952" t="s">
        <v>121</v>
      </c>
      <c r="U10" s="2062">
        <v>4200</v>
      </c>
      <c r="V10" s="866"/>
      <c r="W10" s="650"/>
      <c r="X10" s="954" t="s">
        <v>164</v>
      </c>
      <c r="Y10" s="23"/>
      <c r="Z10" s="1369"/>
    </row>
    <row r="11" spans="1:26" s="25" customFormat="1" ht="18" customHeight="1">
      <c r="A11" s="1336"/>
      <c r="B11" s="950">
        <v>5</v>
      </c>
      <c r="C11" s="951" t="s">
        <v>279</v>
      </c>
      <c r="D11" s="952"/>
      <c r="E11" s="2062">
        <v>3900</v>
      </c>
      <c r="F11" s="865"/>
      <c r="G11" s="649"/>
      <c r="H11" s="954" t="s">
        <v>148</v>
      </c>
      <c r="I11" s="456"/>
      <c r="J11" s="956">
        <v>19</v>
      </c>
      <c r="K11" s="957" t="s">
        <v>155</v>
      </c>
      <c r="L11" s="952" t="s">
        <v>121</v>
      </c>
      <c r="M11" s="2062">
        <v>5950</v>
      </c>
      <c r="N11" s="866"/>
      <c r="O11" s="649"/>
      <c r="P11" s="958" t="s">
        <v>646</v>
      </c>
      <c r="Q11" s="962"/>
      <c r="R11" s="960">
        <v>33</v>
      </c>
      <c r="S11" s="963" t="s">
        <v>630</v>
      </c>
      <c r="T11" s="952"/>
      <c r="U11" s="2062"/>
      <c r="V11" s="866"/>
      <c r="W11" s="650"/>
      <c r="X11" s="954"/>
      <c r="Y11" s="651"/>
      <c r="Z11" s="1369"/>
    </row>
    <row r="12" spans="1:26" s="25" customFormat="1" ht="18" customHeight="1">
      <c r="A12" s="1336"/>
      <c r="B12" s="950">
        <v>6</v>
      </c>
      <c r="C12" s="951" t="s">
        <v>267</v>
      </c>
      <c r="D12" s="952"/>
      <c r="E12" s="2062">
        <v>4500</v>
      </c>
      <c r="F12" s="865"/>
      <c r="G12" s="649"/>
      <c r="H12" s="954" t="s">
        <v>148</v>
      </c>
      <c r="I12" s="456"/>
      <c r="J12" s="956">
        <v>20</v>
      </c>
      <c r="K12" s="963" t="s">
        <v>615</v>
      </c>
      <c r="L12" s="952"/>
      <c r="M12" s="2063"/>
      <c r="N12" s="866"/>
      <c r="O12" s="652"/>
      <c r="P12" s="958"/>
      <c r="Q12" s="962"/>
      <c r="R12" s="960">
        <v>34</v>
      </c>
      <c r="S12" s="961" t="s">
        <v>631</v>
      </c>
      <c r="T12" s="952" t="s">
        <v>121</v>
      </c>
      <c r="U12" s="2062">
        <v>4550</v>
      </c>
      <c r="V12" s="866"/>
      <c r="W12" s="650"/>
      <c r="X12" s="954" t="s">
        <v>164</v>
      </c>
      <c r="Y12" s="286"/>
      <c r="Z12" s="1369"/>
    </row>
    <row r="13" spans="1:26" s="25" customFormat="1" ht="18" customHeight="1">
      <c r="A13" s="1336"/>
      <c r="B13" s="950">
        <v>7</v>
      </c>
      <c r="C13" s="951" t="s">
        <v>268</v>
      </c>
      <c r="D13" s="952" t="s">
        <v>121</v>
      </c>
      <c r="E13" s="2062">
        <v>5600</v>
      </c>
      <c r="F13" s="865"/>
      <c r="G13" s="649"/>
      <c r="H13" s="954" t="s">
        <v>336</v>
      </c>
      <c r="I13" s="456"/>
      <c r="J13" s="956">
        <v>21</v>
      </c>
      <c r="K13" s="957" t="s">
        <v>230</v>
      </c>
      <c r="L13" s="952" t="s">
        <v>121</v>
      </c>
      <c r="M13" s="2062">
        <v>6050</v>
      </c>
      <c r="N13" s="866"/>
      <c r="O13" s="649"/>
      <c r="P13" s="954" t="s">
        <v>363</v>
      </c>
      <c r="Q13" s="962"/>
      <c r="R13" s="960">
        <v>35</v>
      </c>
      <c r="S13" s="961" t="s">
        <v>413</v>
      </c>
      <c r="T13" s="952" t="s">
        <v>121</v>
      </c>
      <c r="U13" s="2062">
        <v>4400</v>
      </c>
      <c r="V13" s="866"/>
      <c r="W13" s="650"/>
      <c r="X13" s="954" t="s">
        <v>167</v>
      </c>
      <c r="Y13" s="286"/>
      <c r="Z13" s="1369"/>
    </row>
    <row r="14" spans="1:26" s="25" customFormat="1" ht="18" customHeight="1">
      <c r="A14" s="1336"/>
      <c r="B14" s="950">
        <v>8</v>
      </c>
      <c r="C14" s="951" t="s">
        <v>280</v>
      </c>
      <c r="D14" s="964" t="s">
        <v>589</v>
      </c>
      <c r="E14" s="2062"/>
      <c r="F14" s="866"/>
      <c r="G14" s="649"/>
      <c r="H14" s="954"/>
      <c r="I14" s="456"/>
      <c r="J14" s="965">
        <v>22</v>
      </c>
      <c r="K14" s="966" t="s">
        <v>134</v>
      </c>
      <c r="L14" s="952" t="s">
        <v>121</v>
      </c>
      <c r="M14" s="2062">
        <v>5500</v>
      </c>
      <c r="N14" s="869"/>
      <c r="O14" s="653"/>
      <c r="P14" s="967" t="s">
        <v>168</v>
      </c>
      <c r="Q14" s="968"/>
      <c r="R14" s="969">
        <v>36</v>
      </c>
      <c r="S14" s="970" t="s">
        <v>414</v>
      </c>
      <c r="T14" s="971" t="s">
        <v>121</v>
      </c>
      <c r="U14" s="2065">
        <v>6450</v>
      </c>
      <c r="V14" s="869"/>
      <c r="W14" s="653"/>
      <c r="X14" s="973" t="s">
        <v>153</v>
      </c>
      <c r="Y14" s="286"/>
      <c r="Z14" s="1369"/>
    </row>
    <row r="15" spans="1:26" s="25" customFormat="1" ht="18" customHeight="1">
      <c r="A15" s="1336"/>
      <c r="B15" s="950">
        <v>9</v>
      </c>
      <c r="C15" s="951" t="s">
        <v>269</v>
      </c>
      <c r="D15" s="952"/>
      <c r="E15" s="2062">
        <v>5300</v>
      </c>
      <c r="F15" s="866"/>
      <c r="G15" s="649"/>
      <c r="H15" s="954" t="s">
        <v>165</v>
      </c>
      <c r="I15" s="456"/>
      <c r="J15" s="965">
        <v>23</v>
      </c>
      <c r="K15" s="966" t="s">
        <v>271</v>
      </c>
      <c r="L15" s="971" t="s">
        <v>121</v>
      </c>
      <c r="M15" s="2065">
        <v>2200</v>
      </c>
      <c r="N15" s="869"/>
      <c r="O15" s="654"/>
      <c r="P15" s="967" t="s">
        <v>168</v>
      </c>
      <c r="Q15" s="968"/>
      <c r="R15" s="969">
        <v>37</v>
      </c>
      <c r="S15" s="974" t="s">
        <v>648</v>
      </c>
      <c r="T15" s="971" t="s">
        <v>121</v>
      </c>
      <c r="U15" s="2065">
        <v>4900</v>
      </c>
      <c r="V15" s="869"/>
      <c r="W15" s="975"/>
      <c r="X15" s="976" t="s">
        <v>681</v>
      </c>
      <c r="Y15" s="286"/>
      <c r="Z15" s="1369"/>
    </row>
    <row r="16" spans="1:26" s="25" customFormat="1" ht="18" customHeight="1">
      <c r="A16" s="1336"/>
      <c r="B16" s="950">
        <v>10</v>
      </c>
      <c r="C16" s="951" t="s">
        <v>270</v>
      </c>
      <c r="D16" s="964" t="s">
        <v>576</v>
      </c>
      <c r="E16" s="2062"/>
      <c r="F16" s="866"/>
      <c r="G16" s="649"/>
      <c r="H16" s="954"/>
      <c r="I16" s="456"/>
      <c r="J16" s="965">
        <v>24</v>
      </c>
      <c r="K16" s="966" t="s">
        <v>135</v>
      </c>
      <c r="L16" s="977"/>
      <c r="M16" s="2065">
        <v>4500</v>
      </c>
      <c r="N16" s="869"/>
      <c r="O16" s="653"/>
      <c r="P16" s="967" t="s">
        <v>165</v>
      </c>
      <c r="Q16" s="968"/>
      <c r="R16" s="969">
        <v>38</v>
      </c>
      <c r="S16" s="978" t="s">
        <v>723</v>
      </c>
      <c r="T16" s="979" t="s">
        <v>724</v>
      </c>
      <c r="U16" s="2065">
        <v>2500</v>
      </c>
      <c r="V16" s="870"/>
      <c r="W16" s="975" t="str">
        <f>IF(V16&gt;U16,"部数ｵｰﾊﾞｰ!!","")</f>
        <v/>
      </c>
      <c r="X16" s="975"/>
      <c r="Y16" s="286"/>
      <c r="Z16" s="1369"/>
    </row>
    <row r="17" spans="1:26" s="25" customFormat="1" ht="18" customHeight="1">
      <c r="A17" s="1336"/>
      <c r="B17" s="950">
        <v>11</v>
      </c>
      <c r="C17" s="951" t="s">
        <v>350</v>
      </c>
      <c r="D17" s="952" t="s">
        <v>121</v>
      </c>
      <c r="E17" s="2062">
        <v>4250</v>
      </c>
      <c r="F17" s="866"/>
      <c r="G17" s="647"/>
      <c r="H17" s="954" t="s">
        <v>158</v>
      </c>
      <c r="I17" s="456"/>
      <c r="J17" s="965">
        <v>25</v>
      </c>
      <c r="K17" s="980" t="s">
        <v>123</v>
      </c>
      <c r="L17" s="971"/>
      <c r="M17" s="2065">
        <v>4900</v>
      </c>
      <c r="N17" s="869"/>
      <c r="O17" s="655"/>
      <c r="P17" s="973" t="s">
        <v>160</v>
      </c>
      <c r="Q17" s="968"/>
      <c r="R17" s="981"/>
      <c r="S17" s="982"/>
      <c r="T17" s="971"/>
      <c r="U17" s="983"/>
      <c r="V17" s="872"/>
      <c r="W17" s="984" t="str">
        <f>IF(V17&gt;U17,"部数ｵｰﾊﾞｰ!!","")</f>
        <v/>
      </c>
      <c r="X17" s="985"/>
      <c r="Y17" s="286"/>
      <c r="Z17" s="1369"/>
    </row>
    <row r="18" spans="1:26" s="25" customFormat="1" ht="18" customHeight="1">
      <c r="A18" s="1336"/>
      <c r="B18" s="950">
        <v>12</v>
      </c>
      <c r="C18" s="957" t="s">
        <v>132</v>
      </c>
      <c r="D18" s="952" t="s">
        <v>121</v>
      </c>
      <c r="E18" s="2062">
        <v>1200</v>
      </c>
      <c r="F18" s="866"/>
      <c r="G18" s="649"/>
      <c r="H18" s="954" t="s">
        <v>150</v>
      </c>
      <c r="I18" s="456"/>
      <c r="J18" s="965">
        <v>26</v>
      </c>
      <c r="K18" s="986" t="s">
        <v>610</v>
      </c>
      <c r="L18" s="971"/>
      <c r="M18" s="2066"/>
      <c r="N18" s="869"/>
      <c r="O18" s="656"/>
      <c r="P18" s="973"/>
      <c r="Q18" s="968"/>
      <c r="R18" s="981"/>
      <c r="S18" s="982"/>
      <c r="T18" s="971"/>
      <c r="U18" s="983"/>
      <c r="V18" s="873"/>
      <c r="W18" s="987" t="str">
        <f>IF(V18&gt;U18,"部数ｵｰﾊﾞｰ!!","")</f>
        <v/>
      </c>
      <c r="X18" s="985"/>
      <c r="Y18" s="286"/>
      <c r="Z18" s="1369"/>
    </row>
    <row r="19" spans="1:26" s="25" customFormat="1" ht="18" customHeight="1">
      <c r="A19" s="1336"/>
      <c r="B19" s="988">
        <v>13</v>
      </c>
      <c r="C19" s="963" t="s">
        <v>565</v>
      </c>
      <c r="D19" s="952"/>
      <c r="E19" s="2063"/>
      <c r="F19" s="866"/>
      <c r="G19" s="652"/>
      <c r="H19" s="989"/>
      <c r="I19" s="456"/>
      <c r="J19" s="990">
        <v>27</v>
      </c>
      <c r="K19" s="991" t="s">
        <v>276</v>
      </c>
      <c r="L19" s="992"/>
      <c r="M19" s="2066">
        <v>5850</v>
      </c>
      <c r="N19" s="869"/>
      <c r="O19" s="657"/>
      <c r="P19" s="993" t="s">
        <v>167</v>
      </c>
      <c r="Q19" s="968"/>
      <c r="R19" s="969"/>
      <c r="S19" s="982"/>
      <c r="T19" s="971"/>
      <c r="U19" s="983"/>
      <c r="V19" s="873"/>
      <c r="W19" s="987" t="str">
        <f>IF(V19&gt;U19,"部数ｵｰﾊﾞｰ!!","")</f>
        <v/>
      </c>
      <c r="X19" s="985"/>
      <c r="Y19" s="286"/>
      <c r="Z19" s="1369"/>
    </row>
    <row r="20" spans="1:26" s="25" customFormat="1" ht="18" customHeight="1">
      <c r="A20" s="1336"/>
      <c r="B20" s="956">
        <v>14</v>
      </c>
      <c r="C20" s="957" t="s">
        <v>312</v>
      </c>
      <c r="D20" s="952" t="s">
        <v>121</v>
      </c>
      <c r="E20" s="2062">
        <v>3950</v>
      </c>
      <c r="F20" s="867"/>
      <c r="G20" s="649"/>
      <c r="H20" s="958" t="s">
        <v>148</v>
      </c>
      <c r="I20" s="456"/>
      <c r="J20" s="994">
        <v>28</v>
      </c>
      <c r="K20" s="980" t="s">
        <v>277</v>
      </c>
      <c r="L20" s="971" t="s">
        <v>121</v>
      </c>
      <c r="M20" s="2065">
        <v>4550</v>
      </c>
      <c r="N20" s="870"/>
      <c r="O20" s="995"/>
      <c r="P20" s="973" t="s">
        <v>164</v>
      </c>
      <c r="Q20" s="996"/>
      <c r="R20" s="1355" t="s">
        <v>127</v>
      </c>
      <c r="S20" s="1356"/>
      <c r="T20" s="1392">
        <f>SUM(E7:E20,M7:M20,U7:U20)</f>
        <v>133350</v>
      </c>
      <c r="U20" s="1393"/>
      <c r="V20" s="874">
        <f>SUM(F7:F20,N7:N20,V7:V19)</f>
        <v>0</v>
      </c>
      <c r="W20" s="653"/>
      <c r="X20" s="982"/>
      <c r="Y20" s="286"/>
      <c r="Z20" s="1369"/>
    </row>
    <row r="21" spans="1:26" s="25" customFormat="1" ht="4.5" customHeight="1">
      <c r="A21" s="997"/>
      <c r="B21" s="459"/>
      <c r="C21" s="998"/>
      <c r="D21" s="332"/>
      <c r="E21" s="999"/>
      <c r="F21" s="821"/>
      <c r="G21" s="705"/>
      <c r="H21" s="1000"/>
      <c r="I21" s="456"/>
      <c r="J21" s="1001"/>
      <c r="K21" s="1002"/>
      <c r="L21" s="1003"/>
      <c r="M21" s="2067"/>
      <c r="N21" s="1004"/>
      <c r="O21" s="1005"/>
      <c r="P21" s="1006"/>
      <c r="Q21" s="968"/>
      <c r="R21" s="1007"/>
      <c r="S21" s="1008"/>
      <c r="T21" s="1007"/>
      <c r="U21" s="1009"/>
      <c r="V21" s="1010"/>
      <c r="W21" s="1005"/>
      <c r="X21" s="1011"/>
      <c r="Y21" s="286"/>
      <c r="Z21" s="1369"/>
    </row>
    <row r="22" spans="1:26" s="25" customFormat="1" ht="18" customHeight="1">
      <c r="A22" s="1383" t="s">
        <v>448</v>
      </c>
      <c r="B22" s="950">
        <v>50</v>
      </c>
      <c r="C22" s="951" t="s">
        <v>138</v>
      </c>
      <c r="D22" s="952" t="s">
        <v>121</v>
      </c>
      <c r="E22" s="2062">
        <v>2900</v>
      </c>
      <c r="F22" s="868"/>
      <c r="G22" s="649"/>
      <c r="H22" s="954" t="s">
        <v>150</v>
      </c>
      <c r="I22" s="1012"/>
      <c r="J22" s="1013">
        <v>60</v>
      </c>
      <c r="K22" s="966" t="s">
        <v>137</v>
      </c>
      <c r="L22" s="971" t="s">
        <v>121</v>
      </c>
      <c r="M22" s="2065">
        <v>1150</v>
      </c>
      <c r="N22" s="871"/>
      <c r="O22" s="653"/>
      <c r="P22" s="967" t="s">
        <v>167</v>
      </c>
      <c r="Q22" s="1014"/>
      <c r="R22" s="981">
        <v>70</v>
      </c>
      <c r="S22" s="970" t="s">
        <v>649</v>
      </c>
      <c r="T22" s="971" t="s">
        <v>121</v>
      </c>
      <c r="U22" s="972">
        <v>5100</v>
      </c>
      <c r="V22" s="869"/>
      <c r="W22" s="653"/>
      <c r="X22" s="973" t="s">
        <v>164</v>
      </c>
      <c r="Y22" s="286"/>
      <c r="Z22" s="1369"/>
    </row>
    <row r="23" spans="1:26" s="25" customFormat="1" ht="18" customHeight="1">
      <c r="A23" s="1384"/>
      <c r="B23" s="950">
        <v>51</v>
      </c>
      <c r="C23" s="951" t="s">
        <v>139</v>
      </c>
      <c r="D23" s="952" t="s">
        <v>121</v>
      </c>
      <c r="E23" s="2062">
        <v>2450</v>
      </c>
      <c r="F23" s="866"/>
      <c r="G23" s="649"/>
      <c r="H23" s="954" t="s">
        <v>150</v>
      </c>
      <c r="I23" s="456"/>
      <c r="J23" s="1013">
        <v>61</v>
      </c>
      <c r="K23" s="966" t="s">
        <v>274</v>
      </c>
      <c r="L23" s="971" t="s">
        <v>121</v>
      </c>
      <c r="M23" s="2065">
        <v>6900</v>
      </c>
      <c r="N23" s="869"/>
      <c r="O23" s="661"/>
      <c r="P23" s="967" t="s">
        <v>167</v>
      </c>
      <c r="Q23" s="968"/>
      <c r="R23" s="981">
        <v>71</v>
      </c>
      <c r="S23" s="970" t="s">
        <v>129</v>
      </c>
      <c r="T23" s="971" t="s">
        <v>121</v>
      </c>
      <c r="U23" s="972">
        <v>4050</v>
      </c>
      <c r="V23" s="869"/>
      <c r="W23" s="653"/>
      <c r="X23" s="973" t="s">
        <v>150</v>
      </c>
      <c r="Y23" s="286"/>
      <c r="Z23" s="1369"/>
    </row>
    <row r="24" spans="1:26" s="25" customFormat="1" ht="18" customHeight="1">
      <c r="A24" s="1384"/>
      <c r="B24" s="950">
        <v>52</v>
      </c>
      <c r="C24" s="1362" t="s">
        <v>717</v>
      </c>
      <c r="D24" s="1363"/>
      <c r="E24" s="1363"/>
      <c r="F24" s="1364"/>
      <c r="G24" s="1363"/>
      <c r="H24" s="1365"/>
      <c r="I24" s="456"/>
      <c r="J24" s="1013">
        <v>62</v>
      </c>
      <c r="K24" s="1015" t="s">
        <v>650</v>
      </c>
      <c r="L24" s="1016"/>
      <c r="M24" s="2068"/>
      <c r="N24" s="869"/>
      <c r="O24" s="653"/>
      <c r="P24" s="967" t="s">
        <v>164</v>
      </c>
      <c r="Q24" s="1009"/>
      <c r="R24" s="981">
        <v>72</v>
      </c>
      <c r="S24" s="1017" t="s">
        <v>719</v>
      </c>
      <c r="T24" s="1018" t="s">
        <v>121</v>
      </c>
      <c r="U24" s="1019">
        <v>3350</v>
      </c>
      <c r="V24" s="875"/>
      <c r="W24" s="1020"/>
      <c r="X24" s="973" t="s">
        <v>150</v>
      </c>
      <c r="Y24" s="286"/>
      <c r="Z24" s="1369"/>
    </row>
    <row r="25" spans="1:26" s="25" customFormat="1" ht="18" customHeight="1">
      <c r="A25" s="1384"/>
      <c r="B25" s="950">
        <v>53</v>
      </c>
      <c r="C25" s="951" t="s">
        <v>647</v>
      </c>
      <c r="D25" s="952" t="s">
        <v>121</v>
      </c>
      <c r="E25" s="2062">
        <v>3400</v>
      </c>
      <c r="F25" s="866"/>
      <c r="G25" s="649"/>
      <c r="H25" s="954" t="s">
        <v>157</v>
      </c>
      <c r="I25" s="456"/>
      <c r="J25" s="1021">
        <v>63</v>
      </c>
      <c r="K25" s="957" t="s">
        <v>329</v>
      </c>
      <c r="L25" s="952" t="s">
        <v>121</v>
      </c>
      <c r="M25" s="2062">
        <v>3750</v>
      </c>
      <c r="N25" s="866"/>
      <c r="O25" s="649"/>
      <c r="P25" s="958" t="s">
        <v>164</v>
      </c>
      <c r="Q25" s="1022"/>
      <c r="R25" s="1023">
        <v>73</v>
      </c>
      <c r="S25" s="961" t="s">
        <v>208</v>
      </c>
      <c r="T25" s="952" t="s">
        <v>121</v>
      </c>
      <c r="U25" s="953">
        <v>3500</v>
      </c>
      <c r="V25" s="867"/>
      <c r="W25" s="325"/>
      <c r="X25" s="954" t="s">
        <v>209</v>
      </c>
      <c r="Y25" s="286"/>
      <c r="Z25" s="1369"/>
    </row>
    <row r="26" spans="1:26" s="25" customFormat="1" ht="18" customHeight="1">
      <c r="A26" s="1384"/>
      <c r="B26" s="950">
        <v>54</v>
      </c>
      <c r="C26" s="951" t="s">
        <v>273</v>
      </c>
      <c r="D26" s="952" t="s">
        <v>121</v>
      </c>
      <c r="E26" s="2062">
        <v>3650</v>
      </c>
      <c r="F26" s="866"/>
      <c r="G26" s="649"/>
      <c r="H26" s="954" t="s">
        <v>150</v>
      </c>
      <c r="I26" s="456"/>
      <c r="J26" s="1021">
        <v>64</v>
      </c>
      <c r="K26" s="957" t="s">
        <v>415</v>
      </c>
      <c r="L26" s="952" t="s">
        <v>121</v>
      </c>
      <c r="M26" s="2062">
        <v>1550</v>
      </c>
      <c r="N26" s="866"/>
      <c r="O26" s="649"/>
      <c r="P26" s="958" t="s">
        <v>148</v>
      </c>
      <c r="Q26" s="1022"/>
      <c r="R26" s="1023"/>
      <c r="S26" s="961"/>
      <c r="T26" s="952"/>
      <c r="U26" s="953"/>
      <c r="V26" s="876"/>
      <c r="W26" s="325"/>
      <c r="X26" s="954"/>
      <c r="Y26" s="286"/>
      <c r="Z26" s="1369"/>
    </row>
    <row r="27" spans="1:26" s="25" customFormat="1" ht="18" customHeight="1">
      <c r="A27" s="1384"/>
      <c r="B27" s="950">
        <v>55</v>
      </c>
      <c r="C27" s="951" t="s">
        <v>140</v>
      </c>
      <c r="D27" s="952" t="s">
        <v>121</v>
      </c>
      <c r="E27" s="2062">
        <v>2750</v>
      </c>
      <c r="F27" s="866"/>
      <c r="G27" s="649"/>
      <c r="H27" s="954" t="s">
        <v>172</v>
      </c>
      <c r="I27" s="456"/>
      <c r="J27" s="1021">
        <v>65</v>
      </c>
      <c r="K27" s="1015" t="s">
        <v>726</v>
      </c>
      <c r="L27" s="952"/>
      <c r="M27" s="2062"/>
      <c r="N27" s="866"/>
      <c r="O27" s="649"/>
      <c r="P27" s="958" t="s">
        <v>148</v>
      </c>
      <c r="Q27" s="1022"/>
      <c r="R27" s="1024"/>
      <c r="S27" s="1025"/>
      <c r="T27" s="1026"/>
      <c r="U27" s="457"/>
      <c r="V27" s="1027"/>
      <c r="W27" s="1025"/>
      <c r="X27" s="1025"/>
      <c r="Y27" s="286"/>
      <c r="Z27" s="1369"/>
    </row>
    <row r="28" spans="1:26" s="25" customFormat="1" ht="18" customHeight="1">
      <c r="A28" s="1384"/>
      <c r="B28" s="950">
        <v>56</v>
      </c>
      <c r="C28" s="951" t="s">
        <v>416</v>
      </c>
      <c r="D28" s="952" t="s">
        <v>122</v>
      </c>
      <c r="E28" s="2062">
        <v>3600</v>
      </c>
      <c r="F28" s="866"/>
      <c r="G28" s="649"/>
      <c r="H28" s="954" t="s">
        <v>362</v>
      </c>
      <c r="I28" s="456"/>
      <c r="J28" s="1021">
        <v>66</v>
      </c>
      <c r="K28" s="957" t="s">
        <v>417</v>
      </c>
      <c r="L28" s="952" t="s">
        <v>121</v>
      </c>
      <c r="M28" s="2062">
        <v>5400</v>
      </c>
      <c r="N28" s="866"/>
      <c r="O28" s="649"/>
      <c r="P28" s="958" t="s">
        <v>148</v>
      </c>
      <c r="Q28" s="1022"/>
      <c r="R28" s="1023"/>
      <c r="S28" s="1028"/>
      <c r="T28" s="952"/>
      <c r="U28" s="1029"/>
      <c r="V28" s="877"/>
      <c r="W28" s="1030"/>
      <c r="X28" s="1031"/>
      <c r="Y28" s="286"/>
      <c r="Z28" s="1369"/>
    </row>
    <row r="29" spans="1:26" s="25" customFormat="1" ht="18" customHeight="1">
      <c r="A29" s="1384"/>
      <c r="B29" s="950">
        <v>57</v>
      </c>
      <c r="C29" s="951" t="s">
        <v>418</v>
      </c>
      <c r="D29" s="952" t="s">
        <v>121</v>
      </c>
      <c r="E29" s="2062">
        <v>3450</v>
      </c>
      <c r="F29" s="866"/>
      <c r="G29" s="647"/>
      <c r="H29" s="954" t="s">
        <v>168</v>
      </c>
      <c r="I29" s="456"/>
      <c r="J29" s="1021">
        <v>67</v>
      </c>
      <c r="K29" s="951" t="s">
        <v>439</v>
      </c>
      <c r="L29" s="952" t="s">
        <v>121</v>
      </c>
      <c r="M29" s="2062">
        <v>700</v>
      </c>
      <c r="N29" s="866"/>
      <c r="O29" s="649"/>
      <c r="P29" s="954" t="s">
        <v>148</v>
      </c>
      <c r="Q29" s="1022"/>
      <c r="R29" s="1023"/>
      <c r="S29" s="1028"/>
      <c r="T29" s="952"/>
      <c r="U29" s="1029"/>
      <c r="V29" s="878"/>
      <c r="W29" s="1030"/>
      <c r="X29" s="1031"/>
      <c r="Y29" s="286"/>
      <c r="Z29" s="1369"/>
    </row>
    <row r="30" spans="1:26" s="25" customFormat="1" ht="18" customHeight="1">
      <c r="A30" s="1384"/>
      <c r="B30" s="956">
        <v>58</v>
      </c>
      <c r="C30" s="951" t="s">
        <v>141</v>
      </c>
      <c r="D30" s="952" t="s">
        <v>121</v>
      </c>
      <c r="E30" s="2062">
        <v>3100</v>
      </c>
      <c r="F30" s="866"/>
      <c r="G30" s="649"/>
      <c r="H30" s="954" t="s">
        <v>168</v>
      </c>
      <c r="I30" s="456"/>
      <c r="J30" s="1021">
        <v>68</v>
      </c>
      <c r="K30" s="951" t="s">
        <v>128</v>
      </c>
      <c r="L30" s="952" t="s">
        <v>121</v>
      </c>
      <c r="M30" s="2062">
        <v>1900</v>
      </c>
      <c r="N30" s="866"/>
      <c r="O30" s="649"/>
      <c r="P30" s="958" t="s">
        <v>200</v>
      </c>
      <c r="Q30" s="456"/>
      <c r="R30" s="1318" t="s">
        <v>127</v>
      </c>
      <c r="S30" s="1319"/>
      <c r="T30" s="1381">
        <f>SUM(E22:E23,E25:E31,M28:M31,M25:M26,M22:M23,U22:U25)</f>
        <v>70600</v>
      </c>
      <c r="U30" s="1382"/>
      <c r="V30" s="879">
        <f>SUM(F22:F31,N22:N31,V22:V29)</f>
        <v>0</v>
      </c>
      <c r="W30" s="1032"/>
      <c r="X30" s="1025"/>
      <c r="Y30" s="286"/>
      <c r="Z30" s="1369"/>
    </row>
    <row r="31" spans="1:26" s="25" customFormat="1" ht="18" customHeight="1">
      <c r="A31" s="1385"/>
      <c r="B31" s="950">
        <v>59</v>
      </c>
      <c r="C31" s="957" t="s">
        <v>136</v>
      </c>
      <c r="D31" s="952" t="s">
        <v>121</v>
      </c>
      <c r="E31" s="2062">
        <v>3500</v>
      </c>
      <c r="F31" s="867"/>
      <c r="G31" s="649"/>
      <c r="H31" s="958" t="s">
        <v>165</v>
      </c>
      <c r="I31" s="1033"/>
      <c r="J31" s="1034">
        <v>69</v>
      </c>
      <c r="K31" s="1035" t="s">
        <v>438</v>
      </c>
      <c r="L31" s="1036" t="s">
        <v>121</v>
      </c>
      <c r="M31" s="2063">
        <v>4450</v>
      </c>
      <c r="N31" s="867"/>
      <c r="O31" s="652"/>
      <c r="P31" s="1037" t="s">
        <v>148</v>
      </c>
      <c r="Q31" s="1038"/>
      <c r="R31" s="1320" t="s">
        <v>130</v>
      </c>
      <c r="S31" s="1319"/>
      <c r="T31" s="1390">
        <f>SUM(T20,T30)</f>
        <v>203950</v>
      </c>
      <c r="U31" s="1391">
        <f t="shared" ref="U31" si="0">SUM(U20,U30)</f>
        <v>0</v>
      </c>
      <c r="V31" s="879">
        <f>SUM(V20,V30)</f>
        <v>0</v>
      </c>
      <c r="W31" s="1039"/>
      <c r="X31" s="1025"/>
      <c r="Y31" s="286"/>
      <c r="Z31" s="1369"/>
    </row>
    <row r="32" spans="1:26" s="25" customFormat="1" ht="2.25" customHeight="1">
      <c r="A32" s="121"/>
      <c r="B32" s="40"/>
      <c r="C32" s="267"/>
      <c r="D32" s="123"/>
      <c r="E32" s="2064"/>
      <c r="F32" s="663"/>
      <c r="G32" s="260"/>
      <c r="H32" s="269"/>
      <c r="I32" s="5"/>
      <c r="J32" s="58"/>
      <c r="K32" s="69"/>
      <c r="L32" s="123"/>
      <c r="M32" s="268"/>
      <c r="N32" s="663"/>
      <c r="O32" s="260"/>
      <c r="P32" s="126"/>
      <c r="Q32" s="263"/>
      <c r="R32" s="127"/>
      <c r="S32" s="127"/>
      <c r="T32" s="128"/>
      <c r="U32" s="129"/>
      <c r="V32" s="664"/>
      <c r="W32" s="263"/>
      <c r="X32" s="5"/>
      <c r="Y32" s="286"/>
      <c r="Z32" s="598"/>
    </row>
    <row r="33" spans="1:26" s="25" customFormat="1" ht="10.5" customHeight="1">
      <c r="A33" s="34" t="s">
        <v>586</v>
      </c>
      <c r="S33" s="34"/>
      <c r="U33" s="34" t="s">
        <v>228</v>
      </c>
      <c r="V33" s="27"/>
      <c r="W33" s="27"/>
      <c r="X33" s="27"/>
      <c r="Y33" s="286"/>
      <c r="Z33" s="286"/>
    </row>
    <row r="34" spans="1:26" s="25" customFormat="1" ht="10.5" customHeight="1">
      <c r="A34" s="228" t="s">
        <v>461</v>
      </c>
      <c r="B34" s="28"/>
      <c r="C34" s="28"/>
      <c r="L34" s="29"/>
      <c r="N34" s="270"/>
      <c r="O34" s="270"/>
      <c r="P34" s="270"/>
      <c r="Q34" s="270"/>
      <c r="R34" s="29"/>
      <c r="U34" s="26"/>
      <c r="Y34" s="286"/>
      <c r="Z34" s="286"/>
    </row>
    <row r="35" spans="1:26" s="25" customFormat="1" ht="10.5" customHeight="1">
      <c r="A35" s="228" t="s">
        <v>498</v>
      </c>
      <c r="B35" s="28"/>
      <c r="C35" s="28"/>
      <c r="L35" s="29"/>
      <c r="N35" s="270"/>
      <c r="O35" s="270"/>
      <c r="P35" s="270"/>
      <c r="Q35" s="271"/>
      <c r="R35" s="29"/>
      <c r="U35" s="1257" t="s">
        <v>484</v>
      </c>
      <c r="V35" s="1257"/>
      <c r="W35" s="1257"/>
      <c r="Y35" s="286"/>
      <c r="Z35" s="286"/>
    </row>
    <row r="36" spans="1:26" ht="10.5" customHeight="1">
      <c r="A36" s="228" t="s">
        <v>499</v>
      </c>
      <c r="U36" s="1257"/>
      <c r="V36" s="1257"/>
      <c r="W36" s="1257"/>
    </row>
    <row r="37" spans="1:26">
      <c r="U37" s="1302" t="s">
        <v>485</v>
      </c>
      <c r="V37" s="1302"/>
      <c r="W37" s="1302"/>
    </row>
  </sheetData>
  <mergeCells count="44">
    <mergeCell ref="C24:H24"/>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 ref="L5:M5"/>
    <mergeCell ref="A6:A20"/>
    <mergeCell ref="D6:E6"/>
    <mergeCell ref="L6:M6"/>
    <mergeCell ref="R3:T3"/>
    <mergeCell ref="D4:K4"/>
    <mergeCell ref="A3:B3"/>
    <mergeCell ref="Q4:T4"/>
    <mergeCell ref="L4:M4"/>
    <mergeCell ref="N4:P4"/>
    <mergeCell ref="R20:S20"/>
    <mergeCell ref="Q5:T5"/>
    <mergeCell ref="N5:P5"/>
    <mergeCell ref="D1:F1"/>
    <mergeCell ref="O2:O3"/>
    <mergeCell ref="G2:K3"/>
    <mergeCell ref="L1:M1"/>
    <mergeCell ref="L2:N3"/>
    <mergeCell ref="C2:F3"/>
    <mergeCell ref="U35:W36"/>
    <mergeCell ref="U37:W37"/>
    <mergeCell ref="U1:V1"/>
    <mergeCell ref="P3:Q3"/>
    <mergeCell ref="P1:Q2"/>
    <mergeCell ref="R1:T2"/>
    <mergeCell ref="W1:X1"/>
    <mergeCell ref="R30:S30"/>
    <mergeCell ref="R31:S31"/>
  </mergeCells>
  <phoneticPr fontId="3"/>
  <conditionalFormatting sqref="V30:V31 V20">
    <cfRule type="cellIs" dxfId="77" priority="5" stopIfTrue="1" operator="equal">
      <formula>"E7&lt;F7"</formula>
    </cfRule>
  </conditionalFormatting>
  <conditionalFormatting sqref="F22:F23 N22:N31 V22:V23 N13:N17 N19:N20 F7:F20 N7:N11 F25:F31 V25:V26 V7:V16">
    <cfRule type="expression" dxfId="76" priority="6" stopIfTrue="1">
      <formula>E7&lt;F7</formula>
    </cfRule>
  </conditionalFormatting>
  <conditionalFormatting sqref="N12">
    <cfRule type="expression" dxfId="75" priority="3" stopIfTrue="1">
      <formula>M12&lt;N12</formula>
    </cfRule>
  </conditionalFormatting>
  <conditionalFormatting sqref="N18">
    <cfRule type="expression" dxfId="74" priority="2" stopIfTrue="1">
      <formula>M18&lt;N18</formula>
    </cfRule>
  </conditionalFormatting>
  <conditionalFormatting sqref="V24">
    <cfRule type="expression" dxfId="73" priority="1" stopIfTrue="1">
      <formula>U24&lt;V24</formula>
    </cfRule>
  </conditionalFormatting>
  <dataValidations count="1">
    <dataValidation imeMode="off" allowBlank="1" showInputMessage="1" showErrorMessage="1" sqref="D1:F1 D5:F5 H5:K5 N1 R1:T3 U4:X5 U2:X2 O2:O3 T30:V31 M7:N20 E7:F20 E25:F31 T20:V20 M22:N31 E22:F23 U22:V26 U7:V16" xr:uid="{00000000-0002-0000-0300-000000000000}"/>
  </dataValidations>
  <printOptions horizontalCentered="1"/>
  <pageMargins left="0.39370078740157483" right="0" top="0.39370078740157483" bottom="0" header="0.51181102362204722" footer="0.19685039370078741"/>
  <pageSetup paperSize="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36"/>
  <sheetViews>
    <sheetView showZeros="0" zoomScale="115" zoomScaleNormal="115" workbookViewId="0">
      <selection activeCell="N19" sqref="N19"/>
    </sheetView>
  </sheetViews>
  <sheetFormatPr defaultRowHeight="13.5"/>
  <cols>
    <col min="1" max="1" width="3.375" style="25" customWidth="1"/>
    <col min="2" max="2" width="2.75" style="25" customWidth="1"/>
    <col min="3" max="3" width="8.625" style="25" customWidth="1"/>
    <col min="4" max="4" width="1.875" style="25" customWidth="1"/>
    <col min="5" max="5" width="6.375" style="25" customWidth="1"/>
    <col min="6" max="6" width="9.625" style="25" customWidth="1"/>
    <col min="7" max="7" width="8.875" style="25" customWidth="1"/>
    <col min="8" max="8" width="5.125" style="25" customWidth="1"/>
    <col min="9" max="9" width="0.875" style="25" customWidth="1"/>
    <col min="10" max="10" width="2.75" style="25" customWidth="1"/>
    <col min="11" max="11" width="8.625" style="25" customWidth="1"/>
    <col min="12" max="12" width="1.875" style="25" customWidth="1"/>
    <col min="13" max="13" width="6.375" style="25" customWidth="1"/>
    <col min="14" max="14" width="9.625" style="25" customWidth="1"/>
    <col min="15" max="15" width="8.875" style="25" customWidth="1"/>
    <col min="16" max="16" width="5.125" style="25" customWidth="1"/>
    <col min="17" max="17" width="0.875" style="25" customWidth="1"/>
    <col min="18" max="18" width="2.75" style="25" customWidth="1"/>
    <col min="19" max="19" width="8.625" style="25" customWidth="1"/>
    <col min="20" max="20" width="1.875" style="25" customWidth="1"/>
    <col min="21" max="21" width="6.375" style="25" customWidth="1"/>
    <col min="22" max="22" width="9.625" style="25" customWidth="1"/>
    <col min="23" max="23" width="8.875" style="25" customWidth="1"/>
    <col min="24" max="24" width="5.125" style="286" customWidth="1"/>
    <col min="25" max="25" width="0.875" style="286" customWidth="1"/>
    <col min="26" max="26" width="3.125" style="286" customWidth="1"/>
    <col min="27" max="16384" width="9" style="286"/>
  </cols>
  <sheetData>
    <row r="1" spans="1:40" s="638" customFormat="1" ht="18" customHeight="1">
      <c r="A1" s="1394" t="str">
        <f>市内河!A1</f>
        <v>令和3年</v>
      </c>
      <c r="B1" s="1394"/>
      <c r="C1" s="467" t="s">
        <v>232</v>
      </c>
      <c r="D1" s="1417">
        <f>市内河!$D$1</f>
        <v>0</v>
      </c>
      <c r="E1" s="1418"/>
      <c r="F1" s="1419"/>
      <c r="G1" s="1475" t="s">
        <v>245</v>
      </c>
      <c r="H1" s="1413"/>
      <c r="I1" s="1413"/>
      <c r="J1" s="1413"/>
      <c r="K1" s="1413"/>
      <c r="L1" s="606" t="s">
        <v>370</v>
      </c>
      <c r="M1" s="601"/>
      <c r="N1" s="880">
        <f>市内河!$N$1</f>
        <v>0</v>
      </c>
      <c r="O1" s="606" t="s">
        <v>371</v>
      </c>
      <c r="P1" s="1451" t="s">
        <v>286</v>
      </c>
      <c r="Q1" s="1452"/>
      <c r="R1" s="1311">
        <f>市内河!$R$1</f>
        <v>0</v>
      </c>
      <c r="S1" s="1441"/>
      <c r="T1" s="1441"/>
      <c r="U1" s="1436" t="s">
        <v>373</v>
      </c>
      <c r="V1" s="1437"/>
      <c r="W1" s="1450" t="s">
        <v>113</v>
      </c>
      <c r="X1" s="1437"/>
      <c r="Z1" s="842"/>
    </row>
    <row r="2" spans="1:40" s="218" customFormat="1" ht="16.5" customHeight="1">
      <c r="A2" s="468">
        <f>市内河!A2</f>
        <v>44348</v>
      </c>
      <c r="B2" s="469" t="s">
        <v>344</v>
      </c>
      <c r="C2" s="1457">
        <f>市内河!C2</f>
        <v>0</v>
      </c>
      <c r="D2" s="1458"/>
      <c r="E2" s="1458"/>
      <c r="F2" s="1458"/>
      <c r="G2" s="1458">
        <f>市内河!G2</f>
        <v>0</v>
      </c>
      <c r="H2" s="1461"/>
      <c r="I2" s="1461"/>
      <c r="J2" s="1461"/>
      <c r="K2" s="1461"/>
      <c r="L2" s="1438">
        <f>市内河!L2</f>
        <v>0</v>
      </c>
      <c r="M2" s="1439"/>
      <c r="N2" s="1439"/>
      <c r="O2" s="1446">
        <f>市内河!O2</f>
        <v>0</v>
      </c>
      <c r="P2" s="1453"/>
      <c r="Q2" s="1454"/>
      <c r="R2" s="1442"/>
      <c r="S2" s="1442"/>
      <c r="T2" s="1442"/>
      <c r="U2" s="1432">
        <f>市内河!U2</f>
        <v>0</v>
      </c>
      <c r="V2" s="1433"/>
      <c r="W2" s="1415">
        <f>市内河!W2</f>
        <v>0</v>
      </c>
      <c r="X2" s="1416"/>
      <c r="Y2" s="639"/>
      <c r="Z2" s="835"/>
      <c r="AA2" s="638"/>
      <c r="AB2" s="638"/>
      <c r="AC2" s="638"/>
      <c r="AD2" s="638"/>
      <c r="AE2" s="638"/>
      <c r="AF2" s="638"/>
      <c r="AG2" s="638"/>
      <c r="AH2" s="638"/>
      <c r="AI2" s="638"/>
      <c r="AJ2" s="638"/>
      <c r="AK2" s="638"/>
      <c r="AL2" s="638"/>
      <c r="AM2" s="638"/>
      <c r="AN2" s="638"/>
    </row>
    <row r="3" spans="1:40" s="218" customFormat="1" ht="20.25" customHeight="1">
      <c r="A3" s="1456" t="s">
        <v>142</v>
      </c>
      <c r="B3" s="1456"/>
      <c r="C3" s="1459"/>
      <c r="D3" s="1460"/>
      <c r="E3" s="1460"/>
      <c r="F3" s="1460"/>
      <c r="G3" s="1462"/>
      <c r="H3" s="1462"/>
      <c r="I3" s="1462"/>
      <c r="J3" s="1462"/>
      <c r="K3" s="1462"/>
      <c r="L3" s="1440"/>
      <c r="M3" s="1440"/>
      <c r="N3" s="1440"/>
      <c r="O3" s="1447"/>
      <c r="P3" s="607" t="s">
        <v>100</v>
      </c>
      <c r="Q3" s="470"/>
      <c r="R3" s="1443">
        <f>SUM(F30,N30,V30)</f>
        <v>0</v>
      </c>
      <c r="S3" s="1444"/>
      <c r="T3" s="1445"/>
      <c r="U3" s="1412" t="s">
        <v>372</v>
      </c>
      <c r="V3" s="1413"/>
      <c r="W3" s="1413"/>
      <c r="X3" s="1414"/>
      <c r="Y3" s="639"/>
      <c r="Z3" s="639"/>
      <c r="AA3" s="638"/>
      <c r="AB3" s="638"/>
      <c r="AC3" s="638"/>
      <c r="AD3" s="638"/>
      <c r="AE3" s="638"/>
      <c r="AF3" s="638"/>
      <c r="AG3" s="638"/>
      <c r="AH3" s="638"/>
      <c r="AI3" s="638"/>
      <c r="AJ3" s="638"/>
      <c r="AK3" s="638"/>
      <c r="AL3" s="638"/>
      <c r="AM3" s="638"/>
      <c r="AN3" s="638"/>
    </row>
    <row r="4" spans="1:40" s="218" customFormat="1" ht="18" customHeight="1">
      <c r="A4" s="1456" t="s">
        <v>283</v>
      </c>
      <c r="B4" s="1456"/>
      <c r="C4" s="471" t="s">
        <v>264</v>
      </c>
      <c r="D4" s="1466">
        <f>市内河!D4</f>
        <v>0</v>
      </c>
      <c r="E4" s="1467"/>
      <c r="F4" s="1467"/>
      <c r="G4" s="1467"/>
      <c r="H4" s="1467"/>
      <c r="I4" s="1467"/>
      <c r="J4" s="1467"/>
      <c r="K4" s="1468"/>
      <c r="L4" s="1434" t="s">
        <v>114</v>
      </c>
      <c r="M4" s="1435"/>
      <c r="N4" s="1472">
        <f>市内河!N4</f>
        <v>0</v>
      </c>
      <c r="O4" s="1473"/>
      <c r="P4" s="1474"/>
      <c r="Q4" s="1424" t="s">
        <v>341</v>
      </c>
      <c r="R4" s="1425"/>
      <c r="S4" s="1425"/>
      <c r="T4" s="1425"/>
      <c r="U4" s="1426">
        <f>市内河!U4</f>
        <v>0</v>
      </c>
      <c r="V4" s="1427"/>
      <c r="W4" s="1427"/>
      <c r="X4" s="1428"/>
      <c r="Y4" s="639"/>
      <c r="Z4" s="641">
        <v>2</v>
      </c>
      <c r="AA4" s="638"/>
      <c r="AB4" s="638"/>
      <c r="AC4" s="638"/>
      <c r="AD4" s="638"/>
      <c r="AE4" s="638"/>
      <c r="AF4" s="638"/>
      <c r="AG4" s="638"/>
      <c r="AH4" s="638"/>
      <c r="AI4" s="638"/>
      <c r="AJ4" s="638"/>
      <c r="AK4" s="638"/>
      <c r="AL4" s="638"/>
      <c r="AM4" s="638"/>
      <c r="AN4" s="638"/>
    </row>
    <row r="5" spans="1:40" s="218" customFormat="1" ht="18" customHeight="1">
      <c r="A5" s="472"/>
      <c r="B5" s="473"/>
      <c r="C5" s="474" t="s">
        <v>334</v>
      </c>
      <c r="D5" s="1471">
        <f>市内河!D5</f>
        <v>0</v>
      </c>
      <c r="E5" s="1471"/>
      <c r="F5" s="1471"/>
      <c r="G5" s="475" t="s">
        <v>348</v>
      </c>
      <c r="H5" s="1469">
        <f>市内河!H5</f>
        <v>0</v>
      </c>
      <c r="I5" s="1469"/>
      <c r="J5" s="1469"/>
      <c r="K5" s="1470"/>
      <c r="L5" s="1398" t="s">
        <v>115</v>
      </c>
      <c r="M5" s="1399"/>
      <c r="N5" s="1421">
        <f>市内河!N5</f>
        <v>0</v>
      </c>
      <c r="O5" s="1422"/>
      <c r="P5" s="1423"/>
      <c r="Q5" s="1406"/>
      <c r="R5" s="1407"/>
      <c r="S5" s="1407"/>
      <c r="T5" s="1407"/>
      <c r="U5" s="1429"/>
      <c r="V5" s="1430"/>
      <c r="W5" s="1430"/>
      <c r="X5" s="1431"/>
      <c r="Y5" s="639"/>
      <c r="Z5" s="639"/>
      <c r="AA5" s="638"/>
      <c r="AF5" s="638"/>
      <c r="AG5" s="638"/>
      <c r="AH5" s="638"/>
      <c r="AI5" s="638"/>
      <c r="AJ5" s="638"/>
      <c r="AK5" s="638"/>
      <c r="AL5" s="638"/>
      <c r="AM5" s="638"/>
      <c r="AN5" s="638"/>
    </row>
    <row r="6" spans="1:40" s="25" customFormat="1" ht="16.5" customHeight="1">
      <c r="A6" s="1335" t="s">
        <v>307</v>
      </c>
      <c r="B6" s="1420" t="s">
        <v>143</v>
      </c>
      <c r="C6" s="1409"/>
      <c r="D6" s="1409"/>
      <c r="E6" s="1409"/>
      <c r="F6" s="1410"/>
      <c r="G6" s="1409"/>
      <c r="H6" s="1411"/>
      <c r="I6" s="1040"/>
      <c r="J6" s="1400" t="s">
        <v>144</v>
      </c>
      <c r="K6" s="1401"/>
      <c r="L6" s="1401"/>
      <c r="M6" s="1401"/>
      <c r="N6" s="1401"/>
      <c r="O6" s="1401"/>
      <c r="P6" s="1402"/>
      <c r="Q6" s="1040"/>
      <c r="R6" s="1408" t="s">
        <v>145</v>
      </c>
      <c r="S6" s="1409"/>
      <c r="T6" s="1409"/>
      <c r="U6" s="1409"/>
      <c r="V6" s="1410"/>
      <c r="W6" s="1409"/>
      <c r="X6" s="1411"/>
      <c r="Y6" s="603"/>
      <c r="Z6" s="1395" t="s">
        <v>322</v>
      </c>
      <c r="AA6" s="213"/>
      <c r="AF6" s="286"/>
    </row>
    <row r="7" spans="1:40" s="25" customFormat="1" ht="16.5" customHeight="1">
      <c r="A7" s="1448"/>
      <c r="B7" s="948" t="s">
        <v>131</v>
      </c>
      <c r="C7" s="948" t="s">
        <v>116</v>
      </c>
      <c r="D7" s="1337" t="s">
        <v>291</v>
      </c>
      <c r="E7" s="1338"/>
      <c r="F7" s="944" t="s">
        <v>118</v>
      </c>
      <c r="G7" s="1041"/>
      <c r="H7" s="1042" t="s">
        <v>119</v>
      </c>
      <c r="I7" s="1043"/>
      <c r="J7" s="942" t="s">
        <v>131</v>
      </c>
      <c r="K7" s="942" t="s">
        <v>116</v>
      </c>
      <c r="L7" s="1339" t="s">
        <v>291</v>
      </c>
      <c r="M7" s="1340"/>
      <c r="N7" s="1044" t="s">
        <v>598</v>
      </c>
      <c r="O7" s="1045"/>
      <c r="P7" s="942" t="s">
        <v>119</v>
      </c>
      <c r="Q7" s="1043"/>
      <c r="R7" s="1046" t="s">
        <v>410</v>
      </c>
      <c r="S7" s="948" t="s">
        <v>116</v>
      </c>
      <c r="T7" s="1337" t="s">
        <v>291</v>
      </c>
      <c r="U7" s="1338"/>
      <c r="V7" s="944" t="s">
        <v>118</v>
      </c>
      <c r="W7" s="1041"/>
      <c r="X7" s="1042" t="s">
        <v>119</v>
      </c>
      <c r="Y7" s="40"/>
      <c r="Z7" s="1396"/>
      <c r="AA7" s="286"/>
      <c r="AF7" s="286"/>
    </row>
    <row r="8" spans="1:40" s="25" customFormat="1" ht="16.5" customHeight="1">
      <c r="A8" s="1448"/>
      <c r="B8" s="960">
        <v>1</v>
      </c>
      <c r="C8" s="1047" t="s">
        <v>147</v>
      </c>
      <c r="D8" s="1048"/>
      <c r="E8" s="2069">
        <v>3450</v>
      </c>
      <c r="F8" s="930"/>
      <c r="G8" s="586" t="s">
        <v>741</v>
      </c>
      <c r="H8" s="1050" t="s">
        <v>151</v>
      </c>
      <c r="I8" s="1051"/>
      <c r="J8" s="950">
        <v>1</v>
      </c>
      <c r="K8" s="961" t="s">
        <v>147</v>
      </c>
      <c r="L8" s="952"/>
      <c r="M8" s="2080">
        <v>1750</v>
      </c>
      <c r="N8" s="928"/>
      <c r="O8" s="322"/>
      <c r="P8" s="954" t="s">
        <v>151</v>
      </c>
      <c r="Q8" s="1052"/>
      <c r="R8" s="960">
        <v>1</v>
      </c>
      <c r="S8" s="1053" t="s">
        <v>107</v>
      </c>
      <c r="T8" s="1054"/>
      <c r="U8" s="2062">
        <v>1600</v>
      </c>
      <c r="V8" s="928"/>
      <c r="W8" s="322" t="s">
        <v>112</v>
      </c>
      <c r="X8" s="954" t="s">
        <v>162</v>
      </c>
      <c r="Y8" s="41"/>
      <c r="Z8" s="1396"/>
      <c r="AA8" s="286"/>
      <c r="AF8" s="286"/>
    </row>
    <row r="9" spans="1:40" s="25" customFormat="1" ht="16.5" customHeight="1">
      <c r="A9" s="1448"/>
      <c r="B9" s="960">
        <v>2</v>
      </c>
      <c r="C9" s="1055" t="s">
        <v>736</v>
      </c>
      <c r="D9" s="1056" t="s">
        <v>684</v>
      </c>
      <c r="E9" s="2070">
        <v>3100</v>
      </c>
      <c r="F9" s="930"/>
      <c r="G9" s="320"/>
      <c r="H9" s="1050" t="s">
        <v>148</v>
      </c>
      <c r="I9" s="1057"/>
      <c r="J9" s="950">
        <v>2</v>
      </c>
      <c r="K9" s="961" t="s">
        <v>364</v>
      </c>
      <c r="L9" s="952"/>
      <c r="M9" s="2081">
        <v>1600</v>
      </c>
      <c r="N9" s="928"/>
      <c r="O9" s="321"/>
      <c r="P9" s="954" t="s">
        <v>148</v>
      </c>
      <c r="Q9" s="1058"/>
      <c r="R9" s="960">
        <v>2</v>
      </c>
      <c r="S9" s="1025" t="s">
        <v>154</v>
      </c>
      <c r="T9" s="1024"/>
      <c r="U9" s="2062">
        <v>1000</v>
      </c>
      <c r="V9" s="928"/>
      <c r="W9" s="843"/>
      <c r="X9" s="954" t="s">
        <v>148</v>
      </c>
      <c r="Y9" s="41"/>
      <c r="Z9" s="1396"/>
      <c r="AA9" s="286"/>
      <c r="AF9" s="286"/>
    </row>
    <row r="10" spans="1:40" s="25" customFormat="1" ht="16.5" customHeight="1">
      <c r="A10" s="1448"/>
      <c r="B10" s="960">
        <v>3</v>
      </c>
      <c r="C10" s="961" t="s">
        <v>161</v>
      </c>
      <c r="D10" s="1059" t="s">
        <v>684</v>
      </c>
      <c r="E10" s="2069">
        <v>1450</v>
      </c>
      <c r="F10" s="930"/>
      <c r="G10" s="321"/>
      <c r="H10" s="1050" t="s">
        <v>148</v>
      </c>
      <c r="I10" s="1057"/>
      <c r="J10" s="950">
        <v>3</v>
      </c>
      <c r="K10" s="961" t="s">
        <v>281</v>
      </c>
      <c r="L10" s="952"/>
      <c r="M10" s="2062">
        <v>1400</v>
      </c>
      <c r="N10" s="930"/>
      <c r="O10" s="324"/>
      <c r="P10" s="954" t="s">
        <v>162</v>
      </c>
      <c r="Q10" s="1058"/>
      <c r="R10" s="960">
        <v>3</v>
      </c>
      <c r="S10" s="1053" t="s">
        <v>106</v>
      </c>
      <c r="T10" s="1060"/>
      <c r="U10" s="2062">
        <v>850</v>
      </c>
      <c r="V10" s="928"/>
      <c r="W10" s="325"/>
      <c r="X10" s="1050" t="s">
        <v>165</v>
      </c>
      <c r="Y10" s="41"/>
      <c r="Z10" s="1396"/>
      <c r="AA10" s="286"/>
      <c r="AB10" s="286"/>
      <c r="AC10" s="286"/>
      <c r="AD10" s="286"/>
      <c r="AE10" s="286"/>
      <c r="AF10" s="286"/>
    </row>
    <row r="11" spans="1:40" s="25" customFormat="1" ht="16.5" customHeight="1">
      <c r="A11" s="1448"/>
      <c r="B11" s="960">
        <v>4</v>
      </c>
      <c r="C11" s="1047" t="s">
        <v>738</v>
      </c>
      <c r="D11" s="1061" t="s">
        <v>737</v>
      </c>
      <c r="E11" s="2069"/>
      <c r="F11" s="930"/>
      <c r="G11" s="321"/>
      <c r="H11" s="1050"/>
      <c r="I11" s="1057"/>
      <c r="J11" s="950">
        <v>4</v>
      </c>
      <c r="K11" s="961" t="s">
        <v>282</v>
      </c>
      <c r="L11" s="952"/>
      <c r="M11" s="2062">
        <v>1400</v>
      </c>
      <c r="N11" s="930"/>
      <c r="O11" s="321"/>
      <c r="P11" s="954" t="s">
        <v>165</v>
      </c>
      <c r="Q11" s="1058"/>
      <c r="R11" s="960">
        <v>4</v>
      </c>
      <c r="S11" s="1053" t="s">
        <v>493</v>
      </c>
      <c r="T11" s="1060"/>
      <c r="U11" s="2062">
        <v>2070</v>
      </c>
      <c r="V11" s="928"/>
      <c r="W11" s="325" t="s">
        <v>112</v>
      </c>
      <c r="X11" s="958" t="s">
        <v>167</v>
      </c>
      <c r="Y11" s="41"/>
      <c r="Z11" s="1396"/>
      <c r="AA11" s="286"/>
      <c r="AB11" s="286"/>
      <c r="AC11" s="286"/>
      <c r="AD11" s="286"/>
      <c r="AE11" s="286"/>
      <c r="AF11" s="286"/>
    </row>
    <row r="12" spans="1:40" s="25" customFormat="1" ht="16.5" customHeight="1">
      <c r="A12" s="1448"/>
      <c r="B12" s="960">
        <v>5</v>
      </c>
      <c r="C12" s="1047" t="s">
        <v>106</v>
      </c>
      <c r="D12" s="1048" t="s">
        <v>121</v>
      </c>
      <c r="E12" s="2069">
        <v>3500</v>
      </c>
      <c r="F12" s="930"/>
      <c r="G12" s="321"/>
      <c r="H12" s="1050" t="s">
        <v>390</v>
      </c>
      <c r="I12" s="1057"/>
      <c r="J12" s="950">
        <v>5</v>
      </c>
      <c r="K12" s="961" t="s">
        <v>309</v>
      </c>
      <c r="L12" s="952"/>
      <c r="M12" s="2080">
        <v>1200</v>
      </c>
      <c r="N12" s="885"/>
      <c r="O12" s="325"/>
      <c r="P12" s="954" t="s">
        <v>148</v>
      </c>
      <c r="Q12" s="1058"/>
      <c r="R12" s="960">
        <v>5</v>
      </c>
      <c r="S12" s="1053" t="s">
        <v>152</v>
      </c>
      <c r="T12" s="1060"/>
      <c r="U12" s="2062">
        <v>1450</v>
      </c>
      <c r="V12" s="887"/>
      <c r="W12" s="325" t="s">
        <v>112</v>
      </c>
      <c r="X12" s="954" t="s">
        <v>164</v>
      </c>
      <c r="Y12" s="43"/>
      <c r="Z12" s="1396"/>
      <c r="AA12" s="286"/>
      <c r="AB12" s="286"/>
      <c r="AC12" s="286"/>
      <c r="AD12" s="286"/>
      <c r="AE12" s="286"/>
      <c r="AF12" s="286"/>
    </row>
    <row r="13" spans="1:40" s="25" customFormat="1" ht="16.5" customHeight="1">
      <c r="A13" s="1448"/>
      <c r="B13" s="960">
        <v>6</v>
      </c>
      <c r="C13" s="961" t="s">
        <v>171</v>
      </c>
      <c r="D13" s="952" t="s">
        <v>121</v>
      </c>
      <c r="E13" s="2069">
        <v>2000</v>
      </c>
      <c r="F13" s="930"/>
      <c r="G13" s="1062"/>
      <c r="H13" s="1050" t="s">
        <v>158</v>
      </c>
      <c r="I13" s="342"/>
      <c r="J13" s="950">
        <v>6</v>
      </c>
      <c r="K13" s="961" t="s">
        <v>653</v>
      </c>
      <c r="L13" s="952"/>
      <c r="M13" s="2080">
        <v>2500</v>
      </c>
      <c r="N13" s="885"/>
      <c r="O13" s="325"/>
      <c r="P13" s="954" t="s">
        <v>652</v>
      </c>
      <c r="Q13" s="1058"/>
      <c r="R13" s="960"/>
      <c r="S13" s="1053"/>
      <c r="T13" s="1060"/>
      <c r="U13" s="953"/>
      <c r="V13" s="888"/>
      <c r="W13" s="325"/>
      <c r="X13" s="954"/>
      <c r="Y13" s="41"/>
      <c r="Z13" s="1396"/>
      <c r="AA13" s="286"/>
      <c r="AB13" s="286"/>
      <c r="AC13" s="286"/>
      <c r="AD13" s="286"/>
      <c r="AE13" s="286"/>
      <c r="AF13" s="286"/>
    </row>
    <row r="14" spans="1:40" s="25" customFormat="1" ht="16.5" customHeight="1">
      <c r="A14" s="1448"/>
      <c r="B14" s="960">
        <v>7</v>
      </c>
      <c r="C14" s="1047" t="s">
        <v>590</v>
      </c>
      <c r="D14" s="1063" t="s">
        <v>121</v>
      </c>
      <c r="E14" s="2069">
        <v>4000</v>
      </c>
      <c r="F14" s="930"/>
      <c r="G14" s="321"/>
      <c r="H14" s="1050" t="s">
        <v>170</v>
      </c>
      <c r="I14" s="1057"/>
      <c r="J14" s="950">
        <v>7</v>
      </c>
      <c r="K14" s="1064" t="s">
        <v>651</v>
      </c>
      <c r="L14" s="952"/>
      <c r="M14" s="2080"/>
      <c r="N14" s="885"/>
      <c r="O14" s="325"/>
      <c r="P14" s="954"/>
      <c r="Q14" s="1058"/>
      <c r="R14" s="960"/>
      <c r="S14" s="1028"/>
      <c r="T14" s="1060"/>
      <c r="U14" s="1065"/>
      <c r="V14" s="889"/>
      <c r="W14" s="536"/>
      <c r="X14" s="954"/>
      <c r="Y14" s="41"/>
      <c r="Z14" s="1396"/>
      <c r="AA14" s="286"/>
      <c r="AB14" s="286"/>
      <c r="AC14" s="286"/>
      <c r="AD14" s="286"/>
      <c r="AE14" s="286"/>
      <c r="AF14" s="286"/>
    </row>
    <row r="15" spans="1:40" s="25" customFormat="1" ht="16.5" customHeight="1">
      <c r="A15" s="1448"/>
      <c r="B15" s="960">
        <v>8</v>
      </c>
      <c r="C15" s="1047" t="s">
        <v>739</v>
      </c>
      <c r="D15" s="1066" t="s">
        <v>740</v>
      </c>
      <c r="E15" s="2071"/>
      <c r="F15" s="882"/>
      <c r="G15" s="585"/>
      <c r="H15" s="954"/>
      <c r="I15" s="1057"/>
      <c r="J15" s="950">
        <v>8</v>
      </c>
      <c r="K15" s="961" t="s">
        <v>123</v>
      </c>
      <c r="L15" s="952"/>
      <c r="M15" s="2080">
        <v>1600</v>
      </c>
      <c r="N15" s="885"/>
      <c r="O15" s="325"/>
      <c r="P15" s="1067" t="s">
        <v>167</v>
      </c>
      <c r="Q15" s="1058"/>
      <c r="R15" s="960"/>
      <c r="S15" s="1028"/>
      <c r="T15" s="1060"/>
      <c r="U15" s="1065"/>
      <c r="V15" s="889"/>
      <c r="W15" s="536"/>
      <c r="X15" s="954"/>
      <c r="Y15" s="41"/>
      <c r="Z15" s="1396"/>
      <c r="AA15" s="286"/>
      <c r="AB15" s="286"/>
      <c r="AC15" s="286"/>
      <c r="AD15" s="286"/>
      <c r="AE15" s="286"/>
      <c r="AF15" s="286"/>
    </row>
    <row r="16" spans="1:40" s="25" customFormat="1" ht="16.5" customHeight="1">
      <c r="A16" s="1448"/>
      <c r="B16" s="960">
        <v>9</v>
      </c>
      <c r="C16" s="1035" t="s">
        <v>123</v>
      </c>
      <c r="D16" s="2079" t="s">
        <v>121</v>
      </c>
      <c r="E16" s="2072">
        <v>2340</v>
      </c>
      <c r="F16" s="930"/>
      <c r="G16" s="1062"/>
      <c r="H16" s="954" t="s">
        <v>160</v>
      </c>
      <c r="I16" s="1057"/>
      <c r="J16" s="950">
        <v>9</v>
      </c>
      <c r="K16" s="961" t="s">
        <v>173</v>
      </c>
      <c r="L16" s="952"/>
      <c r="M16" s="2080">
        <v>1800</v>
      </c>
      <c r="N16" s="885"/>
      <c r="O16" s="325"/>
      <c r="P16" s="958" t="s">
        <v>167</v>
      </c>
      <c r="Q16" s="1058"/>
      <c r="R16" s="960"/>
      <c r="S16" s="1028"/>
      <c r="T16" s="1060"/>
      <c r="U16" s="1065"/>
      <c r="V16" s="889"/>
      <c r="W16" s="536"/>
      <c r="X16" s="954"/>
      <c r="Y16" s="41"/>
      <c r="Z16" s="1396"/>
      <c r="AA16" s="286"/>
      <c r="AB16" s="286"/>
      <c r="AC16" s="286"/>
      <c r="AD16" s="286"/>
      <c r="AE16" s="286"/>
      <c r="AF16" s="286"/>
    </row>
    <row r="17" spans="1:40" s="25" customFormat="1" ht="16.5" customHeight="1">
      <c r="A17" s="1448"/>
      <c r="B17" s="960">
        <v>10</v>
      </c>
      <c r="C17" s="961" t="s">
        <v>125</v>
      </c>
      <c r="D17" s="952" t="s">
        <v>121</v>
      </c>
      <c r="E17" s="2069">
        <v>2650</v>
      </c>
      <c r="F17" s="930"/>
      <c r="G17" s="321"/>
      <c r="H17" s="1050" t="s">
        <v>164</v>
      </c>
      <c r="I17" s="342"/>
      <c r="J17" s="950">
        <v>10</v>
      </c>
      <c r="K17" s="961" t="s">
        <v>152</v>
      </c>
      <c r="L17" s="1054"/>
      <c r="M17" s="2080">
        <v>1900</v>
      </c>
      <c r="N17" s="885"/>
      <c r="O17" s="325"/>
      <c r="P17" s="954" t="s">
        <v>166</v>
      </c>
      <c r="Q17" s="1058"/>
      <c r="R17" s="960"/>
      <c r="S17" s="1028"/>
      <c r="T17" s="1060"/>
      <c r="U17" s="1065"/>
      <c r="V17" s="1068"/>
      <c r="W17" s="1069"/>
      <c r="X17" s="954"/>
      <c r="Y17" s="41"/>
      <c r="Z17" s="1396"/>
      <c r="AA17" s="286"/>
      <c r="AB17" s="286"/>
      <c r="AC17" s="286"/>
      <c r="AD17" s="286"/>
      <c r="AE17" s="286"/>
      <c r="AF17" s="286"/>
    </row>
    <row r="18" spans="1:40" s="25" customFormat="1" ht="16.5" customHeight="1">
      <c r="A18" s="1448"/>
      <c r="B18" s="960">
        <v>11</v>
      </c>
      <c r="C18" s="961" t="s">
        <v>139</v>
      </c>
      <c r="D18" s="952" t="s">
        <v>121</v>
      </c>
      <c r="E18" s="2069">
        <v>3200</v>
      </c>
      <c r="F18" s="930"/>
      <c r="G18" s="320"/>
      <c r="H18" s="1050" t="s">
        <v>150</v>
      </c>
      <c r="I18" s="1057"/>
      <c r="J18" s="950">
        <v>11</v>
      </c>
      <c r="K18" s="961" t="s">
        <v>126</v>
      </c>
      <c r="L18" s="1054"/>
      <c r="M18" s="2080">
        <v>1250</v>
      </c>
      <c r="N18" s="885"/>
      <c r="O18" s="325"/>
      <c r="P18" s="954" t="s">
        <v>164</v>
      </c>
      <c r="Q18" s="1070"/>
      <c r="R18" s="960"/>
      <c r="S18" s="1028"/>
      <c r="T18" s="1060"/>
      <c r="U18" s="1065"/>
      <c r="V18" s="890"/>
      <c r="W18" s="536"/>
      <c r="X18" s="954"/>
      <c r="Y18" s="41"/>
      <c r="Z18" s="1396"/>
      <c r="AA18" s="286"/>
      <c r="AB18" s="286"/>
      <c r="AC18" s="286"/>
      <c r="AD18" s="286"/>
      <c r="AE18" s="286"/>
      <c r="AF18" s="286"/>
    </row>
    <row r="19" spans="1:40" s="25" customFormat="1" ht="16.5" customHeight="1">
      <c r="A19" s="1448"/>
      <c r="B19" s="960">
        <v>12</v>
      </c>
      <c r="C19" s="961" t="s">
        <v>175</v>
      </c>
      <c r="D19" s="952" t="s">
        <v>121</v>
      </c>
      <c r="E19" s="2069">
        <v>1600</v>
      </c>
      <c r="F19" s="930"/>
      <c r="G19" s="321"/>
      <c r="H19" s="1237" t="s">
        <v>150</v>
      </c>
      <c r="I19" s="1057"/>
      <c r="J19" s="950">
        <v>12</v>
      </c>
      <c r="K19" s="961" t="s">
        <v>351</v>
      </c>
      <c r="L19" s="1054"/>
      <c r="M19" s="2080">
        <v>1100</v>
      </c>
      <c r="N19" s="930"/>
      <c r="O19" s="321"/>
      <c r="P19" s="954" t="s">
        <v>153</v>
      </c>
      <c r="Q19" s="1070"/>
      <c r="R19" s="960"/>
      <c r="S19" s="1071"/>
      <c r="T19" s="1060"/>
      <c r="U19" s="1072"/>
      <c r="V19" s="889"/>
      <c r="W19" s="1073"/>
      <c r="X19" s="1050"/>
      <c r="Y19" s="45"/>
      <c r="Z19" s="1396"/>
      <c r="AA19" s="286"/>
      <c r="AB19" s="286"/>
      <c r="AC19" s="286"/>
      <c r="AD19" s="286"/>
      <c r="AE19" s="286"/>
      <c r="AF19" s="286"/>
    </row>
    <row r="20" spans="1:40" s="25" customFormat="1" ht="16.5" customHeight="1">
      <c r="A20" s="1448"/>
      <c r="B20" s="960">
        <v>13</v>
      </c>
      <c r="C20" s="961" t="s">
        <v>176</v>
      </c>
      <c r="D20" s="1059"/>
      <c r="E20" s="2069">
        <v>1100</v>
      </c>
      <c r="F20" s="930"/>
      <c r="G20" s="321"/>
      <c r="H20" s="954" t="s">
        <v>177</v>
      </c>
      <c r="I20" s="1057"/>
      <c r="J20" s="950">
        <v>13</v>
      </c>
      <c r="K20" s="961" t="s">
        <v>174</v>
      </c>
      <c r="L20" s="952"/>
      <c r="M20" s="2062">
        <v>3500</v>
      </c>
      <c r="N20" s="930"/>
      <c r="O20" s="321"/>
      <c r="P20" s="954" t="s">
        <v>169</v>
      </c>
      <c r="Q20" s="1058"/>
      <c r="R20" s="960"/>
      <c r="S20" s="1071"/>
      <c r="T20" s="1060"/>
      <c r="U20" s="1072"/>
      <c r="V20" s="890"/>
      <c r="W20" s="1073"/>
      <c r="X20" s="1050"/>
      <c r="Y20" s="45"/>
      <c r="Z20" s="1396"/>
      <c r="AA20" s="286"/>
      <c r="AB20" s="286"/>
      <c r="AC20" s="286"/>
      <c r="AD20" s="286"/>
      <c r="AE20" s="286"/>
      <c r="AF20" s="286"/>
    </row>
    <row r="21" spans="1:40" s="25" customFormat="1" ht="16.5" customHeight="1">
      <c r="A21" s="1448"/>
      <c r="B21" s="960">
        <v>14</v>
      </c>
      <c r="C21" s="1074" t="s">
        <v>181</v>
      </c>
      <c r="D21" s="952" t="s">
        <v>121</v>
      </c>
      <c r="E21" s="2073">
        <v>2100</v>
      </c>
      <c r="F21" s="930"/>
      <c r="G21" s="321"/>
      <c r="H21" s="954" t="s">
        <v>153</v>
      </c>
      <c r="I21" s="1057"/>
      <c r="J21" s="950">
        <v>14</v>
      </c>
      <c r="K21" s="961" t="s">
        <v>139</v>
      </c>
      <c r="L21" s="952"/>
      <c r="M21" s="2062">
        <v>2300</v>
      </c>
      <c r="N21" s="930"/>
      <c r="O21" s="321"/>
      <c r="P21" s="954" t="s">
        <v>150</v>
      </c>
      <c r="Q21" s="1058"/>
      <c r="R21" s="960"/>
      <c r="S21" s="1071"/>
      <c r="T21" s="1060"/>
      <c r="U21" s="1072"/>
      <c r="V21" s="890"/>
      <c r="W21" s="1073"/>
      <c r="X21" s="1050"/>
      <c r="Y21" s="45"/>
      <c r="Z21" s="1396"/>
      <c r="AA21" s="286"/>
      <c r="AB21" s="286"/>
      <c r="AC21" s="286"/>
      <c r="AD21" s="286"/>
      <c r="AE21" s="286"/>
      <c r="AF21" s="286"/>
    </row>
    <row r="22" spans="1:40" s="25" customFormat="1" ht="16.5" customHeight="1">
      <c r="A22" s="1448"/>
      <c r="B22" s="960">
        <v>15</v>
      </c>
      <c r="C22" s="1075" t="s">
        <v>149</v>
      </c>
      <c r="D22" s="952" t="s">
        <v>121</v>
      </c>
      <c r="E22" s="2069">
        <v>2750</v>
      </c>
      <c r="F22" s="930"/>
      <c r="G22" s="322"/>
      <c r="H22" s="1050" t="s">
        <v>150</v>
      </c>
      <c r="I22" s="1057"/>
      <c r="J22" s="950">
        <v>15</v>
      </c>
      <c r="K22" s="961" t="s">
        <v>175</v>
      </c>
      <c r="L22" s="952"/>
      <c r="M22" s="2062">
        <v>3700</v>
      </c>
      <c r="N22" s="930"/>
      <c r="O22" s="321"/>
      <c r="P22" s="954" t="s">
        <v>157</v>
      </c>
      <c r="Q22" s="1058"/>
      <c r="R22" s="960"/>
      <c r="S22" s="1071"/>
      <c r="T22" s="1060"/>
      <c r="U22" s="1072"/>
      <c r="V22" s="890"/>
      <c r="W22" s="1073"/>
      <c r="X22" s="1050"/>
      <c r="Y22" s="45"/>
      <c r="Z22" s="1396"/>
      <c r="AA22" s="286"/>
      <c r="AB22" s="286"/>
      <c r="AC22" s="286"/>
      <c r="AD22" s="286"/>
      <c r="AE22" s="286"/>
      <c r="AF22" s="286"/>
    </row>
    <row r="23" spans="1:40" s="25" customFormat="1" ht="16.5" customHeight="1">
      <c r="A23" s="1448"/>
      <c r="B23" s="960">
        <v>16</v>
      </c>
      <c r="C23" s="1075" t="s">
        <v>152</v>
      </c>
      <c r="D23" s="952" t="s">
        <v>121</v>
      </c>
      <c r="E23" s="2069">
        <v>5200</v>
      </c>
      <c r="F23" s="930"/>
      <c r="G23" s="323"/>
      <c r="H23" s="1076" t="s">
        <v>153</v>
      </c>
      <c r="I23" s="1057"/>
      <c r="J23" s="950">
        <v>16</v>
      </c>
      <c r="K23" s="961" t="s">
        <v>176</v>
      </c>
      <c r="L23" s="952" t="s">
        <v>121</v>
      </c>
      <c r="M23" s="2062">
        <v>2050</v>
      </c>
      <c r="N23" s="930"/>
      <c r="O23" s="321"/>
      <c r="P23" s="954" t="s">
        <v>177</v>
      </c>
      <c r="Q23" s="1058"/>
      <c r="R23" s="960"/>
      <c r="S23" s="1071"/>
      <c r="T23" s="1060"/>
      <c r="U23" s="1072"/>
      <c r="V23" s="890"/>
      <c r="W23" s="1073"/>
      <c r="X23" s="1050"/>
      <c r="Y23" s="45"/>
      <c r="Z23" s="1396"/>
      <c r="AA23" s="286"/>
      <c r="AB23" s="286"/>
      <c r="AC23" s="286"/>
      <c r="AD23" s="286"/>
      <c r="AE23" s="286"/>
      <c r="AF23" s="286"/>
    </row>
    <row r="24" spans="1:40" s="25" customFormat="1" ht="16.5" customHeight="1" thickBot="1">
      <c r="A24" s="1448"/>
      <c r="B24" s="960">
        <v>17</v>
      </c>
      <c r="C24" s="1077" t="s">
        <v>156</v>
      </c>
      <c r="D24" s="1078" t="s">
        <v>121</v>
      </c>
      <c r="E24" s="2073">
        <v>2000</v>
      </c>
      <c r="F24" s="929"/>
      <c r="G24" s="322"/>
      <c r="H24" s="954" t="s">
        <v>360</v>
      </c>
      <c r="I24" s="1057"/>
      <c r="J24" s="950">
        <v>17</v>
      </c>
      <c r="K24" s="961" t="s">
        <v>178</v>
      </c>
      <c r="L24" s="952"/>
      <c r="M24" s="2062">
        <v>1800</v>
      </c>
      <c r="N24" s="929"/>
      <c r="O24" s="321"/>
      <c r="P24" s="1050" t="s">
        <v>164</v>
      </c>
      <c r="Q24" s="1058"/>
      <c r="R24" s="960"/>
      <c r="S24" s="1071"/>
      <c r="T24" s="1060"/>
      <c r="U24" s="1072"/>
      <c r="V24" s="890"/>
      <c r="W24" s="1073"/>
      <c r="X24" s="1050"/>
      <c r="Y24" s="45"/>
      <c r="Z24" s="1396"/>
      <c r="AA24" s="286"/>
      <c r="AB24" s="286"/>
      <c r="AC24" s="286"/>
      <c r="AD24" s="286"/>
      <c r="AE24" s="286"/>
      <c r="AF24" s="286"/>
    </row>
    <row r="25" spans="1:40" s="25" customFormat="1" ht="16.5" customHeight="1" thickBot="1">
      <c r="A25" s="1448"/>
      <c r="B25" s="960">
        <v>18</v>
      </c>
      <c r="C25" s="2074" t="s">
        <v>804</v>
      </c>
      <c r="D25" s="2078" t="s">
        <v>824</v>
      </c>
      <c r="E25" s="2075"/>
      <c r="F25" s="2076"/>
      <c r="G25" s="321"/>
      <c r="H25" s="954"/>
      <c r="I25" s="1057"/>
      <c r="J25" s="1028">
        <v>18</v>
      </c>
      <c r="K25" s="1053" t="s">
        <v>489</v>
      </c>
      <c r="L25" s="952"/>
      <c r="M25" s="2062">
        <v>1300</v>
      </c>
      <c r="N25" s="886"/>
      <c r="O25" s="326"/>
      <c r="P25" s="954" t="s">
        <v>148</v>
      </c>
      <c r="Q25" s="1079"/>
      <c r="R25" s="960"/>
      <c r="S25" s="1071"/>
      <c r="T25" s="1060"/>
      <c r="U25" s="1072"/>
      <c r="V25" s="890"/>
      <c r="W25" s="1073"/>
      <c r="X25" s="1050"/>
      <c r="Y25" s="45"/>
      <c r="Z25" s="1396"/>
      <c r="AA25" s="286"/>
      <c r="AB25" s="286"/>
      <c r="AC25" s="286"/>
      <c r="AD25" s="286"/>
      <c r="AE25" s="286"/>
      <c r="AF25" s="286"/>
    </row>
    <row r="26" spans="1:40" s="25" customFormat="1" ht="16.5" customHeight="1">
      <c r="A26" s="1448"/>
      <c r="B26" s="960">
        <v>19</v>
      </c>
      <c r="C26" s="1080"/>
      <c r="D26" s="1081"/>
      <c r="E26" s="1082"/>
      <c r="F26" s="1102"/>
      <c r="G26" s="321"/>
      <c r="H26" s="954"/>
      <c r="I26" s="1057"/>
      <c r="J26" s="1028"/>
      <c r="K26" s="1028"/>
      <c r="L26" s="1083"/>
      <c r="M26" s="326"/>
      <c r="N26" s="1084"/>
      <c r="O26" s="1073"/>
      <c r="P26" s="1085"/>
      <c r="Q26" s="1058"/>
      <c r="R26" s="960"/>
      <c r="S26" s="1071"/>
      <c r="T26" s="1060"/>
      <c r="U26" s="1072"/>
      <c r="V26" s="890"/>
      <c r="W26" s="1073"/>
      <c r="X26" s="1050"/>
      <c r="Y26" s="45"/>
      <c r="Z26" s="1396"/>
      <c r="AA26" s="286"/>
      <c r="AB26" s="286"/>
      <c r="AC26" s="286"/>
      <c r="AD26" s="286"/>
      <c r="AE26" s="286"/>
      <c r="AF26" s="286"/>
    </row>
    <row r="27" spans="1:40" s="25" customFormat="1" ht="16.5" customHeight="1">
      <c r="A27" s="1448"/>
      <c r="B27" s="960">
        <v>20</v>
      </c>
      <c r="C27" s="1086"/>
      <c r="D27" s="1063"/>
      <c r="E27" s="1087"/>
      <c r="F27" s="1103"/>
      <c r="G27" s="1088"/>
      <c r="H27" s="1089"/>
      <c r="I27" s="1057"/>
      <c r="J27" s="1028"/>
      <c r="K27" s="1028"/>
      <c r="L27" s="1083"/>
      <c r="M27" s="326"/>
      <c r="N27" s="1090"/>
      <c r="O27" s="1073"/>
      <c r="P27" s="1085"/>
      <c r="Q27" s="1058"/>
      <c r="R27" s="960"/>
      <c r="S27" s="1071"/>
      <c r="T27" s="1060"/>
      <c r="U27" s="1072"/>
      <c r="V27" s="890"/>
      <c r="W27" s="1073"/>
      <c r="X27" s="1050"/>
      <c r="Y27" s="45"/>
      <c r="Z27" s="1396"/>
      <c r="AA27" s="286"/>
      <c r="AB27" s="286"/>
      <c r="AC27" s="286"/>
      <c r="AD27" s="286"/>
      <c r="AE27" s="286"/>
      <c r="AF27" s="286"/>
    </row>
    <row r="28" spans="1:40" s="25" customFormat="1" ht="16.5" customHeight="1">
      <c r="A28" s="1448"/>
      <c r="B28" s="960">
        <v>21</v>
      </c>
      <c r="C28" s="1086"/>
      <c r="D28" s="1063"/>
      <c r="E28" s="1087"/>
      <c r="F28" s="1104"/>
      <c r="G28" s="326"/>
      <c r="H28" s="1085"/>
      <c r="I28" s="1057"/>
      <c r="J28" s="1028"/>
      <c r="K28" s="1028"/>
      <c r="L28" s="1083"/>
      <c r="M28" s="326"/>
      <c r="N28" s="1090"/>
      <c r="O28" s="1073"/>
      <c r="P28" s="1085"/>
      <c r="Q28" s="456"/>
      <c r="R28" s="960"/>
      <c r="S28" s="1028"/>
      <c r="T28" s="1091"/>
      <c r="U28" s="1072"/>
      <c r="V28" s="890"/>
      <c r="W28" s="1073"/>
      <c r="X28" s="1050"/>
      <c r="Y28" s="45"/>
      <c r="Z28" s="1396"/>
      <c r="AA28" s="286"/>
      <c r="AB28" s="286"/>
      <c r="AC28" s="286"/>
      <c r="AD28" s="286"/>
      <c r="AE28" s="286"/>
      <c r="AF28" s="286"/>
    </row>
    <row r="29" spans="1:40" s="25" customFormat="1" ht="16.5" customHeight="1">
      <c r="A29" s="1448"/>
      <c r="B29" s="960">
        <v>22</v>
      </c>
      <c r="C29" s="1086"/>
      <c r="D29" s="1063"/>
      <c r="E29" s="1087"/>
      <c r="F29" s="928"/>
      <c r="G29" s="321"/>
      <c r="H29" s="954"/>
      <c r="I29" s="1092"/>
      <c r="J29" s="1093"/>
      <c r="K29" s="1094"/>
      <c r="L29" s="1095"/>
      <c r="M29" s="1045"/>
      <c r="N29" s="1096"/>
      <c r="O29" s="1025"/>
      <c r="P29" s="1085"/>
      <c r="Q29" s="456"/>
      <c r="R29" s="960"/>
      <c r="S29" s="1028"/>
      <c r="T29" s="1097"/>
      <c r="U29" s="1072"/>
      <c r="V29" s="1096"/>
      <c r="W29" s="1073"/>
      <c r="X29" s="1050"/>
      <c r="Y29" s="45"/>
      <c r="Z29" s="1396"/>
      <c r="AA29" s="286"/>
      <c r="AB29" s="286"/>
      <c r="AC29" s="286"/>
      <c r="AD29" s="286"/>
      <c r="AE29" s="286"/>
      <c r="AF29" s="286"/>
    </row>
    <row r="30" spans="1:40" s="25" customFormat="1" ht="16.5" customHeight="1">
      <c r="A30" s="1449"/>
      <c r="B30" s="1405" t="s">
        <v>182</v>
      </c>
      <c r="C30" s="1455"/>
      <c r="D30" s="1465">
        <f>SUM(E8:E29)</f>
        <v>40440</v>
      </c>
      <c r="E30" s="1465">
        <f t="shared" ref="E30" si="0">SUM(E8:E29)</f>
        <v>40440</v>
      </c>
      <c r="F30" s="1105">
        <f>SUM(F8:F29)</f>
        <v>0</v>
      </c>
      <c r="G30" s="1098"/>
      <c r="H30" s="1099"/>
      <c r="I30" s="1100"/>
      <c r="J30" s="1320" t="s">
        <v>183</v>
      </c>
      <c r="K30" s="1397"/>
      <c r="L30" s="1463">
        <f>SUM(M8:M29)</f>
        <v>32150</v>
      </c>
      <c r="M30" s="1464"/>
      <c r="N30" s="1106">
        <f>SUM(N8:N29)</f>
        <v>0</v>
      </c>
      <c r="O30" s="326"/>
      <c r="P30" s="1025"/>
      <c r="Q30" s="1033"/>
      <c r="R30" s="1404" t="s">
        <v>179</v>
      </c>
      <c r="S30" s="1405"/>
      <c r="T30" s="1403">
        <f>SUM(U8:U29)</f>
        <v>6970</v>
      </c>
      <c r="U30" s="1403"/>
      <c r="V30" s="1106">
        <f>SUM(V8:V29)</f>
        <v>0</v>
      </c>
      <c r="W30" s="1098"/>
      <c r="X30" s="1101"/>
      <c r="Y30" s="51"/>
      <c r="Z30" s="1396"/>
      <c r="AA30" s="286"/>
      <c r="AB30" s="286"/>
      <c r="AC30" s="286"/>
      <c r="AD30" s="286"/>
      <c r="AE30" s="286"/>
      <c r="AF30" s="286"/>
      <c r="AG30" s="286"/>
      <c r="AH30" s="286"/>
    </row>
    <row r="31" spans="1:40" s="25" customFormat="1" ht="11.25" customHeight="1">
      <c r="A31" s="34" t="s">
        <v>587</v>
      </c>
      <c r="B31" s="53"/>
      <c r="C31" s="53"/>
      <c r="D31" s="53"/>
      <c r="E31" s="53"/>
      <c r="F31" s="53"/>
      <c r="G31" s="53"/>
      <c r="H31" s="53"/>
      <c r="I31" s="53"/>
      <c r="J31" s="29"/>
      <c r="K31" s="50"/>
      <c r="M31" s="49"/>
      <c r="N31" s="49"/>
      <c r="O31" s="49"/>
      <c r="P31" s="49"/>
      <c r="Q31" s="28"/>
      <c r="R31" s="56"/>
      <c r="S31" s="54" t="s">
        <v>594</v>
      </c>
      <c r="V31" s="56"/>
      <c r="W31" s="20"/>
      <c r="Y31" s="20"/>
      <c r="Z31" s="26"/>
      <c r="AE31" s="286"/>
      <c r="AF31" s="286"/>
      <c r="AG31" s="286"/>
      <c r="AH31" s="286"/>
      <c r="AI31" s="286"/>
      <c r="AJ31" s="286"/>
      <c r="AK31" s="286"/>
      <c r="AL31" s="286"/>
      <c r="AM31" s="286"/>
      <c r="AN31" s="286"/>
    </row>
    <row r="32" spans="1:40" s="25" customFormat="1" ht="11.25" customHeight="1">
      <c r="A32" s="34" t="s">
        <v>509</v>
      </c>
      <c r="B32" s="55"/>
      <c r="C32" s="55"/>
      <c r="D32" s="55"/>
      <c r="E32" s="55"/>
      <c r="F32" s="55"/>
      <c r="G32" s="55"/>
      <c r="H32" s="55"/>
      <c r="I32" s="55"/>
      <c r="J32" s="55"/>
      <c r="K32" s="34" t="s">
        <v>785</v>
      </c>
      <c r="L32" s="50"/>
      <c r="M32" s="49"/>
      <c r="N32" s="49"/>
      <c r="O32" s="49"/>
      <c r="P32" s="49"/>
      <c r="Q32" s="56"/>
      <c r="R32" s="52"/>
      <c r="S32" s="52" t="s">
        <v>595</v>
      </c>
      <c r="T32" s="52"/>
      <c r="U32" s="52"/>
      <c r="V32" s="20"/>
      <c r="W32" s="20"/>
      <c r="X32" s="20"/>
      <c r="Y32" s="26"/>
      <c r="Z32" s="26"/>
      <c r="AE32" s="286"/>
      <c r="AF32" s="286"/>
      <c r="AG32" s="286"/>
      <c r="AH32" s="286"/>
      <c r="AI32" s="286"/>
      <c r="AJ32" s="286"/>
      <c r="AK32" s="286"/>
      <c r="AL32" s="286"/>
      <c r="AM32" s="286"/>
      <c r="AN32" s="286"/>
    </row>
    <row r="33" spans="1:40" s="25" customFormat="1" ht="11.25" customHeight="1">
      <c r="A33" s="34" t="s">
        <v>462</v>
      </c>
      <c r="G33" s="55"/>
      <c r="H33" s="55"/>
      <c r="I33" s="55"/>
      <c r="J33" s="55"/>
      <c r="K33" s="34" t="s">
        <v>784</v>
      </c>
      <c r="L33" s="53"/>
      <c r="M33" s="53"/>
      <c r="N33" s="53"/>
      <c r="O33" s="53"/>
      <c r="P33" s="53"/>
      <c r="Q33" s="50"/>
      <c r="U33" s="1257" t="s">
        <v>484</v>
      </c>
      <c r="V33" s="1257"/>
      <c r="W33" s="1257"/>
      <c r="X33" s="595"/>
      <c r="Y33" s="32"/>
      <c r="Z33" s="32"/>
      <c r="AA33" s="286"/>
      <c r="AB33" s="286"/>
      <c r="AC33" s="286"/>
      <c r="AD33" s="286"/>
      <c r="AE33" s="286"/>
      <c r="AF33" s="286"/>
      <c r="AG33" s="286"/>
      <c r="AH33" s="286"/>
      <c r="AI33" s="286"/>
      <c r="AJ33" s="286"/>
      <c r="AK33" s="286"/>
      <c r="AL33" s="286"/>
      <c r="AM33" s="286"/>
      <c r="AN33" s="286"/>
    </row>
    <row r="34" spans="1:40" ht="11.25" customHeight="1">
      <c r="A34" s="245" t="s">
        <v>498</v>
      </c>
      <c r="U34" s="1257"/>
      <c r="V34" s="1257"/>
      <c r="W34" s="1257"/>
    </row>
    <row r="35" spans="1:40" ht="11.25" customHeight="1">
      <c r="A35" s="245" t="s">
        <v>499</v>
      </c>
      <c r="U35" s="1302" t="s">
        <v>485</v>
      </c>
      <c r="V35" s="1302"/>
      <c r="W35" s="1302"/>
    </row>
    <row r="36" spans="1:40">
      <c r="A36" s="844" t="s">
        <v>779</v>
      </c>
      <c r="B36" s="587"/>
      <c r="C36" s="587"/>
      <c r="D36" s="587"/>
      <c r="E36" s="587"/>
      <c r="F36" s="587"/>
      <c r="G36" s="587"/>
      <c r="H36" s="587"/>
      <c r="I36" s="587"/>
      <c r="J36" s="587"/>
      <c r="K36" s="587"/>
      <c r="L36" s="587"/>
      <c r="M36" s="587"/>
      <c r="N36" s="587"/>
      <c r="O36" s="587"/>
    </row>
  </sheetData>
  <mergeCells count="4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 ref="U1:V1"/>
    <mergeCell ref="L2:N3"/>
    <mergeCell ref="R1:T2"/>
    <mergeCell ref="R3:T3"/>
    <mergeCell ref="O2:O3"/>
    <mergeCell ref="B6:H6"/>
    <mergeCell ref="N5:P5"/>
    <mergeCell ref="Q4:T4"/>
    <mergeCell ref="U4:X5"/>
    <mergeCell ref="U2:V2"/>
    <mergeCell ref="L4:M4"/>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s>
  <phoneticPr fontId="3"/>
  <conditionalFormatting sqref="N8:N11 N19:N29 F28:F29 F17:F25 F8:F15">
    <cfRule type="expression" dxfId="72" priority="8" stopIfTrue="1">
      <formula>E8&lt;F8</formula>
    </cfRule>
  </conditionalFormatting>
  <conditionalFormatting sqref="F30 N30">
    <cfRule type="expression" dxfId="71" priority="9" stopIfTrue="1">
      <formula>D30&lt;F30</formula>
    </cfRule>
  </conditionalFormatting>
  <conditionalFormatting sqref="N12:N18">
    <cfRule type="expression" dxfId="70" priority="7" stopIfTrue="1">
      <formula>M12&lt;N12</formula>
    </cfRule>
  </conditionalFormatting>
  <conditionalFormatting sqref="V8:V12">
    <cfRule type="expression" dxfId="69" priority="2" stopIfTrue="1">
      <formula>U8&lt;V8</formula>
    </cfRule>
  </conditionalFormatting>
  <conditionalFormatting sqref="F16">
    <cfRule type="expression" dxfId="68" priority="1" stopIfTrue="1">
      <formula>E16&lt;F16</formula>
    </cfRule>
  </conditionalFormatting>
  <dataValidations count="1">
    <dataValidation imeMode="off" allowBlank="1" showInputMessage="1" showErrorMessage="1" sqref="V8:V12 N8:N24 D15:D16 M13:M16 D9:D10 D1:F1 N1 L30:N30 O2:O3 R1:T3 U2:X2 U4:X5 T30:V30 H5:K5 D5:F5 M10:M11 M20:M25 D12 E13:E29 E8:F12 F13:F25 D20 D30:F30" xr:uid="{00000000-0002-0000-04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6"/>
  <sheetViews>
    <sheetView showZeros="0" workbookViewId="0">
      <selection activeCell="K9" sqref="K9"/>
    </sheetView>
  </sheetViews>
  <sheetFormatPr defaultRowHeight="13.5"/>
  <cols>
    <col min="1" max="1" width="3.375" style="25" customWidth="1"/>
    <col min="2" max="2" width="2.75" style="25" customWidth="1"/>
    <col min="3" max="3" width="8.625" style="25" customWidth="1"/>
    <col min="4" max="4" width="1.875" style="25" customWidth="1"/>
    <col min="5" max="5" width="6.375" style="25" customWidth="1"/>
    <col min="6" max="6" width="9.625" style="25" customWidth="1"/>
    <col min="7" max="7" width="8.875" style="25" customWidth="1"/>
    <col min="8" max="8" width="5.125" style="25" customWidth="1"/>
    <col min="9" max="9" width="0.875" style="25" customWidth="1"/>
    <col min="10" max="10" width="2.75" style="25" customWidth="1"/>
    <col min="11" max="11" width="8.625" style="25" customWidth="1"/>
    <col min="12" max="12" width="1.875" style="25" customWidth="1"/>
    <col min="13" max="13" width="6.375" style="25" customWidth="1"/>
    <col min="14" max="14" width="9.625" style="25" customWidth="1"/>
    <col min="15" max="15" width="8.875" style="25" customWidth="1"/>
    <col min="16" max="16" width="5.125" style="25" customWidth="1"/>
    <col min="17" max="17" width="0.875" style="25" customWidth="1"/>
    <col min="18" max="18" width="2.75" style="25" customWidth="1"/>
    <col min="19" max="19" width="8.625" style="25" customWidth="1"/>
    <col min="20" max="20" width="1.875" style="25" customWidth="1"/>
    <col min="21" max="21" width="6.375" style="25" customWidth="1"/>
    <col min="22" max="22" width="9.125" style="25" customWidth="1"/>
    <col min="23" max="23" width="8.875" style="25" customWidth="1"/>
    <col min="24" max="24" width="5.125" style="25" customWidth="1"/>
    <col min="25" max="25" width="0.875" style="286" customWidth="1"/>
    <col min="26" max="26" width="2.875" style="286" customWidth="1"/>
    <col min="27" max="16384" width="9" style="286"/>
  </cols>
  <sheetData>
    <row r="1" spans="1:40" s="638" customFormat="1" ht="18" customHeight="1">
      <c r="A1" s="1394" t="str">
        <f>市内河!A1</f>
        <v>令和3年</v>
      </c>
      <c r="B1" s="1394"/>
      <c r="C1" s="467" t="s">
        <v>232</v>
      </c>
      <c r="D1" s="1417">
        <f>市内河!$D$1</f>
        <v>0</v>
      </c>
      <c r="E1" s="1418"/>
      <c r="F1" s="1419"/>
      <c r="G1" s="1412" t="s">
        <v>245</v>
      </c>
      <c r="H1" s="1412"/>
      <c r="I1" s="1412"/>
      <c r="J1" s="1412"/>
      <c r="K1" s="1412"/>
      <c r="L1" s="606" t="s">
        <v>370</v>
      </c>
      <c r="M1" s="601"/>
      <c r="N1" s="880">
        <f>市内河!$N$1</f>
        <v>0</v>
      </c>
      <c r="O1" s="606" t="s">
        <v>371</v>
      </c>
      <c r="P1" s="1451" t="s">
        <v>286</v>
      </c>
      <c r="Q1" s="1452"/>
      <c r="R1" s="1494">
        <f>市内河!$R$1</f>
        <v>0</v>
      </c>
      <c r="S1" s="1495"/>
      <c r="T1" s="1496"/>
      <c r="U1" s="1492" t="s">
        <v>373</v>
      </c>
      <c r="V1" s="1450"/>
      <c r="W1" s="1450" t="s">
        <v>113</v>
      </c>
      <c r="X1" s="1450"/>
    </row>
    <row r="2" spans="1:40" s="218" customFormat="1" ht="16.5" customHeight="1">
      <c r="A2" s="476">
        <f>市内河!A2</f>
        <v>44348</v>
      </c>
      <c r="B2" s="469" t="s">
        <v>344</v>
      </c>
      <c r="C2" s="1493">
        <f>市内河!C2</f>
        <v>0</v>
      </c>
      <c r="D2" s="1438"/>
      <c r="E2" s="1438"/>
      <c r="F2" s="1438"/>
      <c r="G2" s="1438">
        <f>市内河!G2</f>
        <v>0</v>
      </c>
      <c r="H2" s="1438"/>
      <c r="I2" s="1438"/>
      <c r="J2" s="1438"/>
      <c r="K2" s="1438"/>
      <c r="L2" s="1438">
        <f>市内河!L2</f>
        <v>0</v>
      </c>
      <c r="M2" s="1438"/>
      <c r="N2" s="1438"/>
      <c r="O2" s="1446">
        <f>市内河!O2</f>
        <v>0</v>
      </c>
      <c r="P2" s="1453"/>
      <c r="Q2" s="1454"/>
      <c r="R2" s="1497"/>
      <c r="S2" s="1497"/>
      <c r="T2" s="1498"/>
      <c r="U2" s="1484">
        <f>市内河!U2</f>
        <v>0</v>
      </c>
      <c r="V2" s="1485"/>
      <c r="W2" s="1485">
        <f>市内河!W2</f>
        <v>0</v>
      </c>
      <c r="X2" s="1485"/>
      <c r="Y2" s="639"/>
      <c r="Z2" s="835"/>
      <c r="AA2" s="638"/>
      <c r="AB2" s="638"/>
      <c r="AC2" s="638"/>
      <c r="AD2" s="638"/>
      <c r="AE2" s="638"/>
      <c r="AF2" s="638"/>
      <c r="AG2" s="638"/>
      <c r="AH2" s="638"/>
      <c r="AI2" s="638"/>
      <c r="AJ2" s="638"/>
      <c r="AK2" s="638"/>
      <c r="AL2" s="638"/>
      <c r="AM2" s="638"/>
      <c r="AN2" s="638"/>
    </row>
    <row r="3" spans="1:40" s="218" customFormat="1" ht="20.25" customHeight="1">
      <c r="A3" s="1456" t="s">
        <v>142</v>
      </c>
      <c r="B3" s="1456"/>
      <c r="C3" s="1457"/>
      <c r="D3" s="1458"/>
      <c r="E3" s="1458"/>
      <c r="F3" s="1458"/>
      <c r="G3" s="1458"/>
      <c r="H3" s="1458"/>
      <c r="I3" s="1458"/>
      <c r="J3" s="1458"/>
      <c r="K3" s="1458"/>
      <c r="L3" s="1504"/>
      <c r="M3" s="1504"/>
      <c r="N3" s="1504"/>
      <c r="O3" s="1491"/>
      <c r="P3" s="1499" t="s">
        <v>100</v>
      </c>
      <c r="Q3" s="1500"/>
      <c r="R3" s="1501">
        <f>SUM(F30,N30)</f>
        <v>0</v>
      </c>
      <c r="S3" s="1502"/>
      <c r="T3" s="1502"/>
      <c r="U3" s="1412" t="s">
        <v>372</v>
      </c>
      <c r="V3" s="1412"/>
      <c r="W3" s="1412"/>
      <c r="X3" s="1503"/>
      <c r="Y3" s="639"/>
      <c r="Z3" s="639"/>
      <c r="AA3" s="638"/>
      <c r="AB3" s="638"/>
      <c r="AC3" s="638"/>
      <c r="AD3" s="638"/>
      <c r="AE3" s="638"/>
      <c r="AF3" s="638"/>
      <c r="AG3" s="638"/>
      <c r="AH3" s="638"/>
      <c r="AI3" s="638"/>
      <c r="AJ3" s="638"/>
      <c r="AK3" s="638"/>
      <c r="AL3" s="638"/>
      <c r="AM3" s="638"/>
      <c r="AN3" s="638"/>
    </row>
    <row r="4" spans="1:40" s="218" customFormat="1" ht="18" customHeight="1">
      <c r="A4" s="1456" t="s">
        <v>283</v>
      </c>
      <c r="B4" s="1456"/>
      <c r="C4" s="471" t="s">
        <v>264</v>
      </c>
      <c r="D4" s="1466">
        <f>市内河!D4</f>
        <v>0</v>
      </c>
      <c r="E4" s="1467"/>
      <c r="F4" s="1467"/>
      <c r="G4" s="1467"/>
      <c r="H4" s="1467"/>
      <c r="I4" s="1467"/>
      <c r="J4" s="1467"/>
      <c r="K4" s="1468"/>
      <c r="L4" s="1434" t="s">
        <v>114</v>
      </c>
      <c r="M4" s="1435"/>
      <c r="N4" s="1472">
        <f>市内河!N4</f>
        <v>0</v>
      </c>
      <c r="O4" s="1473"/>
      <c r="P4" s="1474"/>
      <c r="Q4" s="1424" t="s">
        <v>341</v>
      </c>
      <c r="R4" s="1425"/>
      <c r="S4" s="1425"/>
      <c r="T4" s="1425"/>
      <c r="U4" s="1426">
        <f>市内河!$U$4</f>
        <v>0</v>
      </c>
      <c r="V4" s="1479"/>
      <c r="W4" s="1479"/>
      <c r="X4" s="1480"/>
      <c r="Y4" s="639"/>
      <c r="Z4" s="641">
        <v>3</v>
      </c>
      <c r="AA4" s="638"/>
      <c r="AB4" s="638"/>
      <c r="AC4" s="638"/>
      <c r="AD4" s="638"/>
      <c r="AE4" s="638"/>
      <c r="AF4" s="638"/>
      <c r="AG4" s="638"/>
      <c r="AH4" s="638"/>
      <c r="AI4" s="638"/>
      <c r="AJ4" s="638"/>
      <c r="AK4" s="638"/>
      <c r="AL4" s="638"/>
      <c r="AM4" s="638"/>
      <c r="AN4" s="638"/>
    </row>
    <row r="5" spans="1:40" s="218" customFormat="1" ht="18" customHeight="1">
      <c r="A5" s="473"/>
      <c r="B5" s="473"/>
      <c r="C5" s="474" t="s">
        <v>334</v>
      </c>
      <c r="D5" s="1471">
        <f>市内河!D5</f>
        <v>0</v>
      </c>
      <c r="E5" s="1471"/>
      <c r="F5" s="1471"/>
      <c r="G5" s="475" t="s">
        <v>348</v>
      </c>
      <c r="H5" s="1469">
        <f>市内河!H5</f>
        <v>0</v>
      </c>
      <c r="I5" s="1469"/>
      <c r="J5" s="1469"/>
      <c r="K5" s="1470"/>
      <c r="L5" s="1398" t="s">
        <v>115</v>
      </c>
      <c r="M5" s="1399"/>
      <c r="N5" s="1488">
        <f>市内河!N5</f>
        <v>0</v>
      </c>
      <c r="O5" s="1489"/>
      <c r="P5" s="1490"/>
      <c r="Q5" s="1486"/>
      <c r="R5" s="1487"/>
      <c r="S5" s="1487"/>
      <c r="T5" s="1487"/>
      <c r="U5" s="1481"/>
      <c r="V5" s="1482"/>
      <c r="W5" s="1482"/>
      <c r="X5" s="1483"/>
      <c r="Y5" s="639"/>
      <c r="Z5" s="639"/>
      <c r="AA5" s="638"/>
      <c r="AF5" s="638"/>
      <c r="AG5" s="638"/>
      <c r="AH5" s="638"/>
      <c r="AI5" s="638"/>
      <c r="AJ5" s="638"/>
      <c r="AK5" s="638"/>
      <c r="AL5" s="638"/>
      <c r="AM5" s="638"/>
      <c r="AN5" s="638"/>
    </row>
    <row r="6" spans="1:40" s="25" customFormat="1" ht="16.5" customHeight="1">
      <c r="A6" s="1335" t="s">
        <v>307</v>
      </c>
      <c r="B6" s="1420" t="s">
        <v>446</v>
      </c>
      <c r="C6" s="1409"/>
      <c r="D6" s="1409"/>
      <c r="E6" s="1409"/>
      <c r="F6" s="1410"/>
      <c r="G6" s="1409"/>
      <c r="H6" s="1411"/>
      <c r="I6" s="1107"/>
      <c r="J6" s="1408" t="s">
        <v>146</v>
      </c>
      <c r="K6" s="1409"/>
      <c r="L6" s="1409"/>
      <c r="M6" s="1409"/>
      <c r="N6" s="1410"/>
      <c r="O6" s="1409"/>
      <c r="P6" s="1411"/>
      <c r="Q6" s="1108"/>
      <c r="R6" s="1108"/>
      <c r="S6" s="1108"/>
      <c r="T6" s="1108"/>
      <c r="U6" s="1108"/>
      <c r="V6" s="1108"/>
      <c r="W6" s="1108"/>
      <c r="X6" s="1108"/>
      <c r="Y6" s="286"/>
      <c r="Z6" s="1395" t="s">
        <v>449</v>
      </c>
      <c r="AA6" s="286"/>
      <c r="AF6" s="286"/>
    </row>
    <row r="7" spans="1:40" s="25" customFormat="1" ht="16.5" customHeight="1">
      <c r="A7" s="1448"/>
      <c r="B7" s="948" t="s">
        <v>120</v>
      </c>
      <c r="C7" s="948" t="s">
        <v>116</v>
      </c>
      <c r="D7" s="1337" t="s">
        <v>291</v>
      </c>
      <c r="E7" s="1338"/>
      <c r="F7" s="944" t="s">
        <v>118</v>
      </c>
      <c r="G7" s="1041"/>
      <c r="H7" s="1042" t="s">
        <v>119</v>
      </c>
      <c r="I7" s="949"/>
      <c r="J7" s="948" t="s">
        <v>120</v>
      </c>
      <c r="K7" s="948" t="s">
        <v>116</v>
      </c>
      <c r="L7" s="1337" t="s">
        <v>291</v>
      </c>
      <c r="M7" s="1338"/>
      <c r="N7" s="944" t="s">
        <v>118</v>
      </c>
      <c r="O7" s="1041"/>
      <c r="P7" s="946" t="s">
        <v>119</v>
      </c>
      <c r="Q7" s="1108"/>
      <c r="R7" s="1109"/>
      <c r="S7" s="1108"/>
      <c r="T7" s="1108"/>
      <c r="U7" s="1108"/>
      <c r="V7" s="1108"/>
      <c r="W7" s="1108"/>
      <c r="X7" s="1108"/>
      <c r="Y7" s="286"/>
      <c r="Z7" s="1396"/>
      <c r="AA7" s="286"/>
      <c r="AF7" s="286"/>
    </row>
    <row r="8" spans="1:40" s="25" customFormat="1" ht="16.5" customHeight="1">
      <c r="A8" s="1448"/>
      <c r="B8" s="960">
        <v>1</v>
      </c>
      <c r="C8" s="961" t="s">
        <v>107</v>
      </c>
      <c r="D8" s="1060"/>
      <c r="E8" s="2062">
        <v>6500</v>
      </c>
      <c r="F8" s="927"/>
      <c r="G8" s="322" t="s">
        <v>112</v>
      </c>
      <c r="H8" s="954" t="s">
        <v>368</v>
      </c>
      <c r="I8" s="1110"/>
      <c r="J8" s="950">
        <v>1</v>
      </c>
      <c r="K8" s="961" t="s">
        <v>147</v>
      </c>
      <c r="L8" s="1111"/>
      <c r="M8" s="1049">
        <v>1000</v>
      </c>
      <c r="N8" s="927"/>
      <c r="O8" s="322" t="s">
        <v>112</v>
      </c>
      <c r="P8" s="954" t="s">
        <v>148</v>
      </c>
      <c r="Q8" s="1108"/>
      <c r="R8" s="1109"/>
      <c r="S8" s="1108"/>
      <c r="T8" s="1108"/>
      <c r="U8" s="1108"/>
      <c r="V8" s="1108"/>
      <c r="W8" s="1108"/>
      <c r="X8" s="1108"/>
      <c r="Y8" s="286"/>
      <c r="Z8" s="1396"/>
      <c r="AA8" s="286"/>
      <c r="AF8" s="286"/>
    </row>
    <row r="9" spans="1:40" s="25" customFormat="1" ht="16.5" customHeight="1">
      <c r="A9" s="1448"/>
      <c r="B9" s="960">
        <v>2</v>
      </c>
      <c r="C9" s="1075" t="s">
        <v>154</v>
      </c>
      <c r="D9" s="1112" t="s">
        <v>685</v>
      </c>
      <c r="E9" s="2062"/>
      <c r="F9" s="836"/>
      <c r="G9" s="321"/>
      <c r="H9" s="954"/>
      <c r="I9" s="1113"/>
      <c r="J9" s="950">
        <v>2</v>
      </c>
      <c r="K9" s="961" t="s">
        <v>154</v>
      </c>
      <c r="L9" s="952"/>
      <c r="M9" s="1049">
        <v>350</v>
      </c>
      <c r="N9" s="928"/>
      <c r="O9" s="321"/>
      <c r="P9" s="1037" t="s">
        <v>148</v>
      </c>
      <c r="Q9" s="1108"/>
      <c r="R9" s="1109"/>
      <c r="S9" s="1109"/>
      <c r="T9" s="1108"/>
      <c r="U9" s="1108"/>
      <c r="V9" s="1108"/>
      <c r="W9" s="1108"/>
      <c r="X9" s="1108"/>
      <c r="Y9" s="286"/>
      <c r="Z9" s="1396"/>
      <c r="AA9" s="286"/>
      <c r="AF9" s="286"/>
    </row>
    <row r="10" spans="1:40" s="25" customFormat="1" ht="16.5" customHeight="1">
      <c r="A10" s="1448"/>
      <c r="B10" s="960">
        <v>3</v>
      </c>
      <c r="C10" s="1075" t="s">
        <v>106</v>
      </c>
      <c r="D10" s="1054"/>
      <c r="E10" s="2082">
        <v>2510</v>
      </c>
      <c r="F10" s="927"/>
      <c r="G10" s="321" t="s">
        <v>112</v>
      </c>
      <c r="H10" s="954" t="s">
        <v>367</v>
      </c>
      <c r="I10" s="1113"/>
      <c r="J10" s="950">
        <v>3</v>
      </c>
      <c r="K10" s="961" t="s">
        <v>159</v>
      </c>
      <c r="L10" s="1111"/>
      <c r="M10" s="1049">
        <v>800</v>
      </c>
      <c r="N10" s="887"/>
      <c r="O10" s="321" t="s">
        <v>112</v>
      </c>
      <c r="P10" s="954" t="s">
        <v>361</v>
      </c>
      <c r="Q10" s="1108"/>
      <c r="R10" s="1109"/>
      <c r="S10" s="1109"/>
      <c r="T10" s="1108"/>
      <c r="U10" s="1109"/>
      <c r="V10" s="1109"/>
      <c r="W10" s="1109"/>
      <c r="X10" s="1109"/>
      <c r="Y10" s="286"/>
      <c r="Z10" s="1396"/>
      <c r="AA10" s="286"/>
      <c r="AB10" s="286"/>
      <c r="AC10" s="286"/>
      <c r="AD10" s="286"/>
      <c r="AE10" s="286"/>
      <c r="AF10" s="286"/>
    </row>
    <row r="11" spans="1:40" s="25" customFormat="1" ht="16.5" customHeight="1">
      <c r="A11" s="1448"/>
      <c r="B11" s="960">
        <v>4</v>
      </c>
      <c r="C11" s="1075" t="s">
        <v>510</v>
      </c>
      <c r="D11" s="1054" t="s">
        <v>540</v>
      </c>
      <c r="E11" s="2062"/>
      <c r="F11" s="520"/>
      <c r="G11" s="321"/>
      <c r="H11" s="954" t="s">
        <v>409</v>
      </c>
      <c r="I11" s="1113"/>
      <c r="J11" s="950"/>
      <c r="K11" s="1071"/>
      <c r="L11" s="1111"/>
      <c r="M11" s="1072"/>
      <c r="N11" s="1114"/>
      <c r="O11" s="1115"/>
      <c r="P11" s="954"/>
      <c r="Q11" s="1108"/>
      <c r="R11" s="1109"/>
      <c r="S11" s="1108" t="s">
        <v>495</v>
      </c>
      <c r="T11" s="1108"/>
      <c r="U11" s="1109"/>
      <c r="V11" s="1109"/>
      <c r="W11" s="1109"/>
      <c r="X11" s="1109"/>
      <c r="Y11" s="286"/>
      <c r="Z11" s="1396"/>
      <c r="AA11" s="286"/>
      <c r="AB11" s="286"/>
      <c r="AC11" s="286"/>
      <c r="AD11" s="286"/>
      <c r="AE11" s="286"/>
      <c r="AF11" s="286"/>
    </row>
    <row r="12" spans="1:40" s="25" customFormat="1" ht="16.5" customHeight="1">
      <c r="A12" s="1448"/>
      <c r="B12" s="960">
        <v>5</v>
      </c>
      <c r="C12" s="1075" t="s">
        <v>511</v>
      </c>
      <c r="D12" s="1116" t="s">
        <v>743</v>
      </c>
      <c r="E12" s="1117"/>
      <c r="F12" s="838"/>
      <c r="G12" s="585"/>
      <c r="H12" s="954" t="s">
        <v>148</v>
      </c>
      <c r="I12" s="1113"/>
      <c r="J12" s="950"/>
      <c r="K12" s="1071"/>
      <c r="L12" s="1111"/>
      <c r="M12" s="1072"/>
      <c r="N12" s="1114"/>
      <c r="O12" s="1115"/>
      <c r="P12" s="954"/>
      <c r="Q12" s="1108"/>
      <c r="R12" s="1109"/>
      <c r="S12" s="1118" t="s">
        <v>496</v>
      </c>
      <c r="T12" s="1108"/>
      <c r="U12" s="1109"/>
      <c r="V12" s="1109"/>
      <c r="W12" s="1109"/>
      <c r="X12" s="1109"/>
      <c r="Y12" s="286"/>
      <c r="Z12" s="1396"/>
      <c r="AA12" s="286"/>
      <c r="AB12" s="286"/>
      <c r="AC12" s="286"/>
      <c r="AD12" s="286"/>
      <c r="AE12" s="286"/>
      <c r="AF12" s="286"/>
    </row>
    <row r="13" spans="1:40" s="25" customFormat="1" ht="16.5" customHeight="1">
      <c r="A13" s="1448"/>
      <c r="B13" s="960">
        <v>6</v>
      </c>
      <c r="C13" s="1075" t="s">
        <v>512</v>
      </c>
      <c r="D13" s="1054" t="s">
        <v>541</v>
      </c>
      <c r="E13" s="953"/>
      <c r="F13" s="520"/>
      <c r="G13" s="321"/>
      <c r="H13" s="954" t="s">
        <v>369</v>
      </c>
      <c r="I13" s="1113"/>
      <c r="J13" s="950"/>
      <c r="K13" s="1071"/>
      <c r="L13" s="1111"/>
      <c r="M13" s="1072"/>
      <c r="N13" s="1114"/>
      <c r="O13" s="1115"/>
      <c r="P13" s="954"/>
      <c r="Q13" s="1108"/>
      <c r="R13" s="1109"/>
      <c r="S13" s="1118" t="s">
        <v>786</v>
      </c>
      <c r="T13" s="1108"/>
      <c r="U13" s="1108"/>
      <c r="V13" s="1108"/>
      <c r="W13" s="1108"/>
      <c r="X13" s="1108"/>
      <c r="Y13" s="286"/>
      <c r="Z13" s="1396"/>
      <c r="AA13" s="286"/>
      <c r="AB13" s="286"/>
      <c r="AC13" s="286"/>
      <c r="AD13" s="286"/>
      <c r="AE13" s="286"/>
      <c r="AF13" s="286"/>
    </row>
    <row r="14" spans="1:40" s="25" customFormat="1" ht="16.5" customHeight="1">
      <c r="A14" s="1448"/>
      <c r="B14" s="960">
        <v>7</v>
      </c>
      <c r="C14" s="1075" t="s">
        <v>591</v>
      </c>
      <c r="D14" s="1054" t="s">
        <v>592</v>
      </c>
      <c r="E14" s="953"/>
      <c r="F14" s="520"/>
      <c r="G14" s="321"/>
      <c r="H14" s="954" t="s">
        <v>170</v>
      </c>
      <c r="I14" s="1113"/>
      <c r="J14" s="950"/>
      <c r="K14" s="1071"/>
      <c r="L14" s="1111"/>
      <c r="M14" s="1072"/>
      <c r="N14" s="1114"/>
      <c r="O14" s="1115"/>
      <c r="P14" s="954"/>
      <c r="Q14" s="1108"/>
      <c r="R14" s="1109"/>
      <c r="S14" s="1118" t="s">
        <v>787</v>
      </c>
      <c r="T14" s="1108"/>
      <c r="U14" s="1108"/>
      <c r="V14" s="1108"/>
      <c r="W14" s="1108"/>
      <c r="X14" s="1108"/>
      <c r="Y14" s="286"/>
      <c r="Z14" s="1396"/>
      <c r="AA14" s="286"/>
      <c r="AB14" s="286"/>
      <c r="AC14" s="286"/>
      <c r="AD14" s="286"/>
      <c r="AE14" s="286"/>
      <c r="AF14" s="286"/>
    </row>
    <row r="15" spans="1:40" s="25" customFormat="1" ht="16.5" customHeight="1">
      <c r="A15" s="1448"/>
      <c r="B15" s="960">
        <v>8</v>
      </c>
      <c r="C15" s="1075" t="s">
        <v>513</v>
      </c>
      <c r="D15" s="1054" t="s">
        <v>742</v>
      </c>
      <c r="E15" s="953"/>
      <c r="F15" s="520"/>
      <c r="G15" s="321"/>
      <c r="H15" s="1050" t="s">
        <v>168</v>
      </c>
      <c r="I15" s="1113"/>
      <c r="J15" s="950"/>
      <c r="K15" s="1071"/>
      <c r="L15" s="1111"/>
      <c r="M15" s="1072"/>
      <c r="N15" s="1114"/>
      <c r="O15" s="1115"/>
      <c r="P15" s="954"/>
      <c r="Q15" s="1108"/>
      <c r="R15" s="1109"/>
      <c r="S15" s="1118" t="s">
        <v>788</v>
      </c>
      <c r="T15" s="1108"/>
      <c r="U15" s="1108"/>
      <c r="V15" s="1108"/>
      <c r="W15" s="1108"/>
      <c r="X15" s="1108"/>
      <c r="Y15" s="286"/>
      <c r="Z15" s="1396"/>
      <c r="AA15" s="286"/>
      <c r="AB15" s="286"/>
      <c r="AC15" s="286"/>
      <c r="AD15" s="286"/>
      <c r="AE15" s="286"/>
      <c r="AF15" s="286"/>
    </row>
    <row r="16" spans="1:40" s="25" customFormat="1" ht="16.5" customHeight="1">
      <c r="A16" s="1448"/>
      <c r="B16" s="960">
        <v>9</v>
      </c>
      <c r="C16" s="1075" t="s">
        <v>514</v>
      </c>
      <c r="D16" s="1054" t="s">
        <v>542</v>
      </c>
      <c r="E16" s="953"/>
      <c r="F16" s="520"/>
      <c r="G16" s="321"/>
      <c r="H16" s="954" t="s">
        <v>153</v>
      </c>
      <c r="I16" s="1113"/>
      <c r="J16" s="950"/>
      <c r="K16" s="1071"/>
      <c r="L16" s="1111"/>
      <c r="M16" s="1072"/>
      <c r="N16" s="1114"/>
      <c r="O16" s="1115"/>
      <c r="P16" s="954"/>
      <c r="Q16" s="1108"/>
      <c r="R16" s="1109"/>
      <c r="S16" s="1118" t="s">
        <v>658</v>
      </c>
      <c r="T16" s="1108"/>
      <c r="U16" s="1108"/>
      <c r="V16" s="1108"/>
      <c r="W16" s="1108"/>
      <c r="X16" s="381"/>
      <c r="Y16" s="286"/>
      <c r="Z16" s="1396"/>
      <c r="AA16" s="286"/>
      <c r="AB16" s="286"/>
      <c r="AC16" s="286"/>
      <c r="AD16" s="286"/>
      <c r="AE16" s="286"/>
      <c r="AF16" s="286"/>
    </row>
    <row r="17" spans="1:40" s="25" customFormat="1" ht="16.5" customHeight="1">
      <c r="A17" s="1448"/>
      <c r="B17" s="960">
        <v>10</v>
      </c>
      <c r="C17" s="1075" t="s">
        <v>515</v>
      </c>
      <c r="D17" s="1054" t="s">
        <v>543</v>
      </c>
      <c r="E17" s="953"/>
      <c r="F17" s="520"/>
      <c r="G17" s="321"/>
      <c r="H17" s="954" t="s">
        <v>164</v>
      </c>
      <c r="I17" s="1113"/>
      <c r="J17" s="950"/>
      <c r="K17" s="1071"/>
      <c r="L17" s="1111"/>
      <c r="M17" s="1072"/>
      <c r="N17" s="1114"/>
      <c r="O17" s="1115"/>
      <c r="P17" s="954"/>
      <c r="Q17" s="1108"/>
      <c r="R17" s="1109"/>
      <c r="S17" s="1118" t="s">
        <v>497</v>
      </c>
      <c r="T17" s="1108"/>
      <c r="U17" s="1108"/>
      <c r="V17" s="1108"/>
      <c r="W17" s="1108"/>
      <c r="X17" s="381"/>
      <c r="Y17" s="286"/>
      <c r="Z17" s="1396"/>
      <c r="AA17" s="286"/>
      <c r="AB17" s="286"/>
      <c r="AC17" s="286"/>
      <c r="AD17" s="286"/>
      <c r="AE17" s="286"/>
      <c r="AF17" s="286"/>
    </row>
    <row r="18" spans="1:40" s="25" customFormat="1" ht="16.5" customHeight="1">
      <c r="A18" s="1448"/>
      <c r="B18" s="960">
        <v>11</v>
      </c>
      <c r="C18" s="1075" t="s">
        <v>516</v>
      </c>
      <c r="D18" s="1054" t="s">
        <v>544</v>
      </c>
      <c r="E18" s="953"/>
      <c r="F18" s="520"/>
      <c r="G18" s="1119"/>
      <c r="H18" s="954" t="s">
        <v>150</v>
      </c>
      <c r="I18" s="1113"/>
      <c r="J18" s="950"/>
      <c r="K18" s="1071"/>
      <c r="L18" s="1111"/>
      <c r="M18" s="1072"/>
      <c r="N18" s="1114"/>
      <c r="O18" s="1115"/>
      <c r="P18" s="954"/>
      <c r="Q18" s="1108"/>
      <c r="R18" s="1108"/>
      <c r="S18" s="1118" t="s">
        <v>789</v>
      </c>
      <c r="T18" s="1108"/>
      <c r="U18" s="1108"/>
      <c r="V18" s="1108"/>
      <c r="W18" s="1108"/>
      <c r="X18" s="381"/>
      <c r="Y18" s="286"/>
      <c r="Z18" s="1396"/>
      <c r="AA18" s="286"/>
      <c r="AB18" s="286"/>
      <c r="AC18" s="286"/>
      <c r="AD18" s="286"/>
      <c r="AE18" s="286"/>
      <c r="AF18" s="286"/>
    </row>
    <row r="19" spans="1:40" s="25" customFormat="1" ht="16.5" customHeight="1">
      <c r="A19" s="1448"/>
      <c r="B19" s="960">
        <v>12</v>
      </c>
      <c r="C19" s="1075" t="s">
        <v>517</v>
      </c>
      <c r="D19" s="1054" t="s">
        <v>545</v>
      </c>
      <c r="E19" s="953"/>
      <c r="F19" s="520"/>
      <c r="G19" s="1119"/>
      <c r="H19" s="954" t="s">
        <v>150</v>
      </c>
      <c r="I19" s="1113"/>
      <c r="J19" s="950"/>
      <c r="K19" s="1071"/>
      <c r="L19" s="1083"/>
      <c r="M19" s="1072"/>
      <c r="N19" s="1114"/>
      <c r="O19" s="1115"/>
      <c r="P19" s="954"/>
      <c r="Q19" s="1108"/>
      <c r="R19" s="1108"/>
      <c r="S19" s="1118"/>
      <c r="T19" s="1108"/>
      <c r="U19" s="1108"/>
      <c r="V19" s="1108"/>
      <c r="W19" s="1108"/>
      <c r="X19" s="381"/>
      <c r="Y19" s="286"/>
      <c r="Z19" s="1396"/>
      <c r="AA19" s="286"/>
      <c r="AB19" s="286"/>
      <c r="AC19" s="286"/>
      <c r="AD19" s="286"/>
      <c r="AE19" s="286"/>
      <c r="AF19" s="286"/>
    </row>
    <row r="20" spans="1:40" s="25" customFormat="1" ht="16.5" customHeight="1">
      <c r="A20" s="1448"/>
      <c r="B20" s="960">
        <v>13</v>
      </c>
      <c r="C20" s="1075" t="s">
        <v>518</v>
      </c>
      <c r="D20" s="1054" t="s">
        <v>546</v>
      </c>
      <c r="E20" s="953"/>
      <c r="F20" s="839"/>
      <c r="G20" s="321"/>
      <c r="H20" s="954" t="s">
        <v>150</v>
      </c>
      <c r="I20" s="1113"/>
      <c r="J20" s="950"/>
      <c r="K20" s="1071"/>
      <c r="L20" s="1120"/>
      <c r="M20" s="1072"/>
      <c r="N20" s="1114"/>
      <c r="O20" s="1115"/>
      <c r="P20" s="1085"/>
      <c r="Q20" s="1108"/>
      <c r="R20" s="1108"/>
      <c r="S20" s="1118"/>
      <c r="T20" s="1108"/>
      <c r="U20" s="1108"/>
      <c r="V20" s="1108"/>
      <c r="W20" s="1108"/>
      <c r="X20" s="381"/>
      <c r="Y20" s="286"/>
      <c r="Z20" s="1396"/>
      <c r="AA20" s="286"/>
      <c r="AB20" s="286"/>
      <c r="AC20" s="286"/>
      <c r="AD20" s="286"/>
      <c r="AE20" s="286"/>
      <c r="AF20" s="286"/>
    </row>
    <row r="21" spans="1:40" s="25" customFormat="1" ht="16.5" customHeight="1">
      <c r="A21" s="1448"/>
      <c r="B21" s="960">
        <v>14</v>
      </c>
      <c r="C21" s="1075" t="s">
        <v>519</v>
      </c>
      <c r="D21" s="1054" t="s">
        <v>547</v>
      </c>
      <c r="E21" s="953"/>
      <c r="F21" s="840"/>
      <c r="G21" s="321"/>
      <c r="H21" s="954" t="s">
        <v>360</v>
      </c>
      <c r="I21" s="1113"/>
      <c r="J21" s="950"/>
      <c r="K21" s="1071"/>
      <c r="L21" s="1120"/>
      <c r="M21" s="1072"/>
      <c r="N21" s="1114"/>
      <c r="O21" s="1115"/>
      <c r="P21" s="1085"/>
      <c r="Q21" s="1108"/>
      <c r="R21" s="1108"/>
      <c r="S21" s="1118"/>
      <c r="T21" s="1108"/>
      <c r="U21" s="1108"/>
      <c r="V21" s="1108"/>
      <c r="W21" s="1108"/>
      <c r="X21" s="381"/>
      <c r="Y21" s="286"/>
      <c r="Z21" s="1396"/>
      <c r="AA21" s="286"/>
      <c r="AB21" s="286"/>
      <c r="AC21" s="286"/>
      <c r="AD21" s="286"/>
      <c r="AE21" s="286"/>
      <c r="AF21" s="286"/>
    </row>
    <row r="22" spans="1:40" s="25" customFormat="1" ht="16.5" customHeight="1">
      <c r="A22" s="1448"/>
      <c r="B22" s="960">
        <v>15</v>
      </c>
      <c r="C22" s="1075" t="s">
        <v>520</v>
      </c>
      <c r="D22" s="1121" t="s">
        <v>548</v>
      </c>
      <c r="E22" s="1122"/>
      <c r="F22" s="840"/>
      <c r="G22" s="1115"/>
      <c r="H22" s="1050" t="s">
        <v>168</v>
      </c>
      <c r="I22" s="1123"/>
      <c r="J22" s="950"/>
      <c r="K22" s="1071"/>
      <c r="L22" s="1120"/>
      <c r="M22" s="1072"/>
      <c r="N22" s="1114"/>
      <c r="O22" s="1115"/>
      <c r="P22" s="1085"/>
      <c r="Q22" s="1108"/>
      <c r="R22" s="1108"/>
      <c r="S22" s="1118"/>
      <c r="T22" s="1108"/>
      <c r="U22" s="1108"/>
      <c r="V22" s="1108"/>
      <c r="W22" s="1108"/>
      <c r="X22" s="1108"/>
      <c r="Y22" s="286"/>
      <c r="Z22" s="1396"/>
      <c r="AA22" s="286"/>
      <c r="AB22" s="286"/>
      <c r="AC22" s="286"/>
      <c r="AD22" s="286"/>
      <c r="AE22" s="286"/>
      <c r="AF22" s="286"/>
    </row>
    <row r="23" spans="1:40" s="25" customFormat="1" ht="16.5" customHeight="1" thickBot="1">
      <c r="A23" s="1448"/>
      <c r="B23" s="960"/>
      <c r="C23" s="1025"/>
      <c r="D23" s="1124"/>
      <c r="E23" s="843"/>
      <c r="F23" s="843"/>
      <c r="G23" s="1025"/>
      <c r="H23" s="1050"/>
      <c r="I23" s="1113"/>
      <c r="J23" s="950"/>
      <c r="K23" s="1071"/>
      <c r="L23" s="1120"/>
      <c r="M23" s="1072"/>
      <c r="N23" s="1114"/>
      <c r="O23" s="1115"/>
      <c r="P23" s="1085"/>
      <c r="Q23" s="1108"/>
      <c r="R23" s="1108"/>
      <c r="S23" s="1118"/>
      <c r="T23" s="1108"/>
      <c r="U23" s="1108"/>
      <c r="V23" s="1108"/>
      <c r="W23" s="1108"/>
      <c r="X23" s="1108"/>
      <c r="Y23" s="286"/>
      <c r="Z23" s="1396"/>
      <c r="AA23" s="286"/>
      <c r="AB23" s="286"/>
      <c r="AC23" s="286"/>
      <c r="AD23" s="286"/>
      <c r="AE23" s="286"/>
      <c r="AF23" s="286"/>
    </row>
    <row r="24" spans="1:40" s="25" customFormat="1" ht="16.5" customHeight="1" thickBot="1">
      <c r="A24" s="1448"/>
      <c r="B24" s="950"/>
      <c r="C24" s="2074" t="s">
        <v>805</v>
      </c>
      <c r="D24" s="2078" t="s">
        <v>824</v>
      </c>
      <c r="E24" s="2077"/>
      <c r="F24" s="2076"/>
      <c r="G24" s="1115"/>
      <c r="H24" s="954"/>
      <c r="I24" s="1113"/>
      <c r="J24" s="950"/>
      <c r="K24" s="1071"/>
      <c r="L24" s="1120"/>
      <c r="M24" s="1072"/>
      <c r="N24" s="1114"/>
      <c r="O24" s="1115"/>
      <c r="P24" s="1085"/>
      <c r="Q24" s="1108"/>
      <c r="R24" s="1108"/>
      <c r="S24" s="1118"/>
      <c r="T24" s="1108"/>
      <c r="U24" s="1108"/>
      <c r="V24" s="1108"/>
      <c r="W24" s="1108"/>
      <c r="X24" s="381"/>
      <c r="Y24" s="286"/>
      <c r="Z24" s="1396"/>
      <c r="AA24" s="286"/>
      <c r="AB24" s="286"/>
      <c r="AC24" s="286"/>
      <c r="AD24" s="286"/>
      <c r="AE24" s="286"/>
      <c r="AF24" s="286"/>
    </row>
    <row r="25" spans="1:40" s="25" customFormat="1" ht="16.5" customHeight="1">
      <c r="A25" s="1448"/>
      <c r="B25" s="950"/>
      <c r="C25" s="1071"/>
      <c r="D25" s="1120"/>
      <c r="E25" s="1072"/>
      <c r="F25" s="1114"/>
      <c r="G25" s="1115"/>
      <c r="H25" s="954"/>
      <c r="I25" s="1125"/>
      <c r="J25" s="950"/>
      <c r="K25" s="1071"/>
      <c r="L25" s="1120"/>
      <c r="M25" s="1072"/>
      <c r="N25" s="1114"/>
      <c r="O25" s="1115"/>
      <c r="P25" s="1085"/>
      <c r="Q25" s="1108"/>
      <c r="R25" s="1108"/>
      <c r="S25" s="1118"/>
      <c r="T25" s="1108"/>
      <c r="U25" s="1108"/>
      <c r="V25" s="1108"/>
      <c r="W25" s="1108"/>
      <c r="X25" s="381"/>
      <c r="Y25" s="286"/>
      <c r="Z25" s="1396"/>
      <c r="AA25" s="286"/>
      <c r="AB25" s="286"/>
      <c r="AC25" s="286"/>
      <c r="AD25" s="286"/>
      <c r="AE25" s="286"/>
      <c r="AF25" s="286"/>
    </row>
    <row r="26" spans="1:40" s="25" customFormat="1" ht="16.5" customHeight="1">
      <c r="A26" s="1448"/>
      <c r="B26" s="950"/>
      <c r="C26" s="1071"/>
      <c r="D26" s="1120"/>
      <c r="E26" s="1072"/>
      <c r="F26" s="1114"/>
      <c r="G26" s="1115"/>
      <c r="H26" s="954"/>
      <c r="I26" s="1125"/>
      <c r="J26" s="950"/>
      <c r="K26" s="1071"/>
      <c r="L26" s="1120"/>
      <c r="M26" s="1072"/>
      <c r="N26" s="1114"/>
      <c r="O26" s="1115"/>
      <c r="P26" s="1085"/>
      <c r="Q26" s="1108"/>
      <c r="R26" s="1108"/>
      <c r="S26" s="1108"/>
      <c r="T26" s="1108"/>
      <c r="U26" s="1108"/>
      <c r="V26" s="1108"/>
      <c r="W26" s="1108"/>
      <c r="X26" s="381"/>
      <c r="Y26" s="286"/>
      <c r="Z26" s="1396"/>
      <c r="AA26" s="286"/>
      <c r="AB26" s="286"/>
      <c r="AC26" s="286"/>
      <c r="AD26" s="286"/>
      <c r="AE26" s="286"/>
      <c r="AF26" s="286"/>
    </row>
    <row r="27" spans="1:40" s="25" customFormat="1" ht="16.5" customHeight="1">
      <c r="A27" s="1448"/>
      <c r="B27" s="950"/>
      <c r="C27" s="1071"/>
      <c r="D27" s="1120"/>
      <c r="E27" s="1126"/>
      <c r="F27" s="1114"/>
      <c r="G27" s="1115"/>
      <c r="H27" s="1085"/>
      <c r="I27" s="1125"/>
      <c r="J27" s="1028"/>
      <c r="K27" s="1071"/>
      <c r="L27" s="1111"/>
      <c r="M27" s="1072"/>
      <c r="N27" s="1114"/>
      <c r="O27" s="1115"/>
      <c r="P27" s="954"/>
      <c r="Q27" s="1108"/>
      <c r="R27" s="1108"/>
      <c r="S27" s="1108"/>
      <c r="T27" s="1108"/>
      <c r="U27" s="1108"/>
      <c r="V27" s="1108"/>
      <c r="W27" s="1108"/>
      <c r="X27" s="381"/>
      <c r="Y27" s="286"/>
      <c r="Z27" s="1396"/>
      <c r="AA27" s="286"/>
      <c r="AB27" s="286"/>
      <c r="AC27" s="286"/>
      <c r="AD27" s="286"/>
      <c r="AE27" s="286"/>
      <c r="AF27" s="286"/>
    </row>
    <row r="28" spans="1:40" s="25" customFormat="1" ht="16.5" customHeight="1">
      <c r="A28" s="1448"/>
      <c r="B28" s="950"/>
      <c r="C28" s="1127"/>
      <c r="D28" s="1120"/>
      <c r="E28" s="1126"/>
      <c r="F28" s="541"/>
      <c r="G28" s="536"/>
      <c r="H28" s="1085"/>
      <c r="I28" s="1125"/>
      <c r="J28" s="1028"/>
      <c r="K28" s="1028"/>
      <c r="L28" s="1083"/>
      <c r="M28" s="326"/>
      <c r="N28" s="1128"/>
      <c r="O28" s="1115"/>
      <c r="P28" s="1085"/>
      <c r="Q28" s="1108"/>
      <c r="R28" s="1108"/>
      <c r="S28" s="1108"/>
      <c r="T28" s="1108"/>
      <c r="U28" s="1108"/>
      <c r="V28" s="1108"/>
      <c r="W28" s="1108"/>
      <c r="X28" s="381"/>
      <c r="Y28" s="286"/>
      <c r="Z28" s="1396"/>
      <c r="AA28" s="286"/>
      <c r="AB28" s="286"/>
      <c r="AC28" s="286"/>
      <c r="AD28" s="286"/>
      <c r="AE28" s="286"/>
      <c r="AF28" s="286"/>
    </row>
    <row r="29" spans="1:40" s="25" customFormat="1" ht="16.5" customHeight="1">
      <c r="A29" s="1448"/>
      <c r="B29" s="1129"/>
      <c r="C29" s="1127"/>
      <c r="D29" s="1120"/>
      <c r="E29" s="1126"/>
      <c r="F29" s="1115"/>
      <c r="G29" s="536"/>
      <c r="H29" s="1130"/>
      <c r="I29" s="1125"/>
      <c r="J29" s="1028"/>
      <c r="K29" s="1028"/>
      <c r="L29" s="1083"/>
      <c r="M29" s="1131"/>
      <c r="N29" s="1128"/>
      <c r="O29" s="1132"/>
      <c r="P29" s="954"/>
      <c r="Q29" s="1108"/>
      <c r="R29" s="1108"/>
      <c r="S29" s="1108"/>
      <c r="T29" s="1108"/>
      <c r="U29" s="1108"/>
      <c r="V29" s="1108"/>
      <c r="W29" s="1108"/>
      <c r="X29" s="381"/>
      <c r="Y29" s="286"/>
      <c r="Z29" s="1396"/>
      <c r="AA29" s="286"/>
      <c r="AB29" s="286"/>
      <c r="AC29" s="286"/>
      <c r="AD29" s="286"/>
      <c r="AE29" s="286"/>
      <c r="AF29" s="286"/>
    </row>
    <row r="30" spans="1:40" s="25" customFormat="1" ht="16.5" customHeight="1">
      <c r="A30" s="1449"/>
      <c r="B30" s="1404" t="s">
        <v>593</v>
      </c>
      <c r="C30" s="1405"/>
      <c r="D30" s="1477">
        <f>SUM(E8:E29)</f>
        <v>9010</v>
      </c>
      <c r="E30" s="1478"/>
      <c r="F30" s="841">
        <f>SUM(F8:F29)</f>
        <v>0</v>
      </c>
      <c r="G30" s="536"/>
      <c r="H30" s="1101"/>
      <c r="I30" s="1133"/>
      <c r="J30" s="1476" t="s">
        <v>180</v>
      </c>
      <c r="K30" s="1320"/>
      <c r="L30" s="1463">
        <f>SUM(M8:M29)</f>
        <v>2150</v>
      </c>
      <c r="M30" s="1464"/>
      <c r="N30" s="837">
        <f>SUM(N8:N10)</f>
        <v>0</v>
      </c>
      <c r="O30" s="1132"/>
      <c r="P30" s="1025"/>
      <c r="Q30" s="1108"/>
      <c r="R30" s="1108"/>
      <c r="S30" s="1108"/>
      <c r="T30" s="1108"/>
      <c r="U30" s="1108"/>
      <c r="V30" s="1108"/>
      <c r="W30" s="1108"/>
      <c r="X30" s="381"/>
      <c r="Y30" s="286"/>
      <c r="Z30" s="1396"/>
      <c r="AA30" s="286"/>
      <c r="AB30" s="286"/>
      <c r="AC30" s="286"/>
      <c r="AD30" s="286"/>
      <c r="AE30" s="286"/>
      <c r="AF30" s="286"/>
    </row>
    <row r="31" spans="1:40" s="25" customFormat="1" ht="10.5" customHeight="1">
      <c r="A31" s="34" t="s">
        <v>588</v>
      </c>
      <c r="B31" s="229"/>
      <c r="C31" s="29"/>
      <c r="D31" s="29"/>
      <c r="E31" s="29"/>
      <c r="F31" s="29"/>
      <c r="G31" s="29"/>
      <c r="H31" s="51"/>
      <c r="I31" s="16"/>
      <c r="J31" s="127"/>
      <c r="K31" s="127"/>
      <c r="L31" s="633"/>
      <c r="M31" s="634"/>
      <c r="N31" s="544"/>
      <c r="O31" s="295"/>
      <c r="P31" s="5"/>
      <c r="Q31" s="286"/>
      <c r="R31" s="286"/>
      <c r="S31" s="286"/>
      <c r="T31" s="286"/>
      <c r="U31" s="286"/>
      <c r="V31" s="286"/>
      <c r="W31" s="286"/>
      <c r="X31" s="733"/>
      <c r="Y31" s="286"/>
      <c r="Z31" s="605"/>
      <c r="AA31" s="286"/>
      <c r="AB31" s="286"/>
      <c r="AC31" s="286"/>
      <c r="AD31" s="286"/>
      <c r="AE31" s="286"/>
      <c r="AF31" s="286"/>
    </row>
    <row r="32" spans="1:40" s="25" customFormat="1" ht="10.5" customHeight="1">
      <c r="A32" s="34" t="s">
        <v>629</v>
      </c>
      <c r="B32" s="34"/>
      <c r="C32" s="29"/>
      <c r="D32" s="29"/>
      <c r="E32" s="29"/>
      <c r="F32" s="29"/>
      <c r="G32" s="29"/>
      <c r="H32" s="29"/>
      <c r="I32" s="29"/>
      <c r="J32" s="29"/>
      <c r="K32" s="29"/>
      <c r="L32" s="286"/>
      <c r="M32" s="286"/>
      <c r="N32" s="30"/>
      <c r="O32" s="30"/>
      <c r="P32" s="30"/>
      <c r="Q32" s="49"/>
      <c r="R32" s="29"/>
      <c r="S32" s="54"/>
      <c r="V32" s="20"/>
      <c r="X32" s="26"/>
      <c r="Y32" s="26"/>
      <c r="Z32" s="26"/>
      <c r="AE32" s="286"/>
      <c r="AF32" s="286"/>
      <c r="AG32" s="286"/>
      <c r="AH32" s="286"/>
      <c r="AI32" s="286"/>
      <c r="AJ32" s="286"/>
      <c r="AK32" s="286"/>
      <c r="AL32" s="286"/>
      <c r="AM32" s="286"/>
      <c r="AN32" s="286"/>
    </row>
    <row r="33" spans="1:40" s="25" customFormat="1" ht="10.5" customHeight="1">
      <c r="A33" s="34" t="s">
        <v>498</v>
      </c>
      <c r="B33" s="34"/>
      <c r="C33" s="29"/>
      <c r="D33" s="29"/>
      <c r="E33" s="29"/>
      <c r="F33" s="29"/>
      <c r="G33" s="29"/>
      <c r="H33" s="29"/>
      <c r="I33" s="29"/>
      <c r="J33" s="29"/>
      <c r="K33" s="29"/>
      <c r="L33" s="286"/>
      <c r="M33" s="286"/>
      <c r="N33" s="30"/>
      <c r="O33" s="30"/>
      <c r="P33" s="30"/>
      <c r="Q33" s="49"/>
      <c r="R33" s="29"/>
      <c r="S33" s="54"/>
      <c r="U33" s="1257" t="s">
        <v>484</v>
      </c>
      <c r="V33" s="1257"/>
      <c r="W33" s="1257"/>
      <c r="X33" s="26"/>
      <c r="Y33" s="26"/>
      <c r="Z33" s="26"/>
      <c r="AE33" s="286"/>
      <c r="AF33" s="286"/>
      <c r="AG33" s="286"/>
      <c r="AH33" s="286"/>
      <c r="AI33" s="286"/>
      <c r="AJ33" s="286"/>
      <c r="AK33" s="286"/>
      <c r="AL33" s="286"/>
      <c r="AM33" s="286"/>
      <c r="AN33" s="286"/>
    </row>
    <row r="34" spans="1:40" s="25" customFormat="1" ht="10.5" customHeight="1">
      <c r="A34" s="34" t="s">
        <v>499</v>
      </c>
      <c r="B34" s="34"/>
      <c r="H34" s="29"/>
      <c r="I34" s="29"/>
      <c r="J34" s="29"/>
      <c r="K34" s="29"/>
      <c r="L34" s="52"/>
      <c r="M34" s="52"/>
      <c r="N34" s="52"/>
      <c r="Q34" s="30"/>
      <c r="R34" s="52"/>
      <c r="T34" s="57"/>
      <c r="U34" s="1257"/>
      <c r="V34" s="1257"/>
      <c r="W34" s="1257"/>
      <c r="X34" s="32"/>
      <c r="Y34" s="32"/>
      <c r="Z34" s="32"/>
      <c r="AA34" s="286"/>
      <c r="AB34" s="286"/>
      <c r="AC34" s="286"/>
      <c r="AD34" s="286"/>
      <c r="AE34" s="286"/>
      <c r="AF34" s="286"/>
      <c r="AG34" s="286"/>
      <c r="AH34" s="286"/>
      <c r="AI34" s="286"/>
      <c r="AJ34" s="286"/>
      <c r="AK34" s="286"/>
      <c r="AL34" s="286"/>
      <c r="AM34" s="286"/>
      <c r="AN34" s="286"/>
    </row>
    <row r="35" spans="1:40" ht="10.5" customHeight="1">
      <c r="A35" s="245"/>
      <c r="U35" s="1302" t="s">
        <v>486</v>
      </c>
      <c r="V35" s="1302"/>
      <c r="W35" s="1302"/>
    </row>
    <row r="36" spans="1:40" ht="10.5" customHeight="1">
      <c r="A36" s="245"/>
    </row>
  </sheetData>
  <mergeCells count="40">
    <mergeCell ref="A1:B1"/>
    <mergeCell ref="D1:F1"/>
    <mergeCell ref="G1:K1"/>
    <mergeCell ref="P1:Q2"/>
    <mergeCell ref="L2:N3"/>
    <mergeCell ref="A3:B3"/>
    <mergeCell ref="U1:V1"/>
    <mergeCell ref="W1:X1"/>
    <mergeCell ref="C2:F3"/>
    <mergeCell ref="G2:K3"/>
    <mergeCell ref="R1:T2"/>
    <mergeCell ref="P3:Q3"/>
    <mergeCell ref="R3:T3"/>
    <mergeCell ref="U3:X3"/>
    <mergeCell ref="U4:X5"/>
    <mergeCell ref="U2:V2"/>
    <mergeCell ref="W2:X2"/>
    <mergeCell ref="Q5:T5"/>
    <mergeCell ref="N4:P4"/>
    <mergeCell ref="N5:P5"/>
    <mergeCell ref="O2:O3"/>
    <mergeCell ref="Q4:T4"/>
    <mergeCell ref="B30:C30"/>
    <mergeCell ref="B6:H6"/>
    <mergeCell ref="L30:M30"/>
    <mergeCell ref="A4:B4"/>
    <mergeCell ref="D4:K4"/>
    <mergeCell ref="L4:M4"/>
    <mergeCell ref="D5:F5"/>
    <mergeCell ref="A6:A30"/>
    <mergeCell ref="H5:K5"/>
    <mergeCell ref="L5:M5"/>
    <mergeCell ref="J6:P6"/>
    <mergeCell ref="J30:K30"/>
    <mergeCell ref="D30:E30"/>
    <mergeCell ref="U33:W34"/>
    <mergeCell ref="U35:W35"/>
    <mergeCell ref="Z6:Z30"/>
    <mergeCell ref="D7:E7"/>
    <mergeCell ref="L7:M7"/>
  </mergeCells>
  <phoneticPr fontId="3"/>
  <conditionalFormatting sqref="I8:I29 Q8:Q29">
    <cfRule type="expression" dxfId="67" priority="3" stopIfTrue="1">
      <formula>H8&lt;I8</formula>
    </cfRule>
  </conditionalFormatting>
  <conditionalFormatting sqref="Q30:Q31">
    <cfRule type="expression" dxfId="66" priority="2" stopIfTrue="1">
      <formula>O30&lt;Q30</formula>
    </cfRule>
  </conditionalFormatting>
  <conditionalFormatting sqref="N8:N10 F8:F22">
    <cfRule type="expression" dxfId="65" priority="6" stopIfTrue="1">
      <formula>E8&lt;F8</formula>
    </cfRule>
  </conditionalFormatting>
  <conditionalFormatting sqref="I30:I31">
    <cfRule type="expression" dxfId="64" priority="29" stopIfTrue="1">
      <formula>G29&lt;I30</formula>
    </cfRule>
  </conditionalFormatting>
  <conditionalFormatting sqref="F24">
    <cfRule type="expression" dxfId="63" priority="1" stopIfTrue="1">
      <formula>E24&lt;F24</formula>
    </cfRule>
  </conditionalFormatting>
  <dataValidations count="1">
    <dataValidation imeMode="off" allowBlank="1" showInputMessage="1" showErrorMessage="1" sqref="D1:F1 N1 L30:N31 M8:N10 H5:K5 D5:F5 O2:O3 U2:X2 U4:X5 R1:T3 E8:F22 E24:F24" xr:uid="{00000000-0002-0000-05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C33"/>
  <sheetViews>
    <sheetView showZeros="0" topLeftCell="A7" zoomScale="115" zoomScaleNormal="115" workbookViewId="0">
      <selection activeCell="O16" sqref="O16"/>
    </sheetView>
  </sheetViews>
  <sheetFormatPr defaultRowHeight="11.25"/>
  <cols>
    <col min="1" max="1" width="3.375" style="60" customWidth="1"/>
    <col min="2" max="2" width="6.625" style="60" customWidth="1"/>
    <col min="3" max="3" width="8.375" style="60" customWidth="1"/>
    <col min="4" max="4" width="1.625" style="60" customWidth="1"/>
    <col min="5" max="5" width="6.125" style="60" customWidth="1"/>
    <col min="6" max="6" width="8.25" style="60" customWidth="1"/>
    <col min="7" max="7" width="5.625" style="60" customWidth="1"/>
    <col min="8" max="8" width="1.625" style="60" customWidth="1"/>
    <col min="9" max="9" width="6" style="60" customWidth="1"/>
    <col min="10" max="10" width="8.25" style="60" customWidth="1"/>
    <col min="11" max="11" width="5.625" style="60" customWidth="1"/>
    <col min="12" max="12" width="1.625" style="60" customWidth="1"/>
    <col min="13" max="13" width="6.125" style="60" customWidth="1"/>
    <col min="14" max="14" width="8.25" style="60" customWidth="1"/>
    <col min="15" max="15" width="5.625" style="60" customWidth="1"/>
    <col min="16" max="16" width="1.625" style="60" customWidth="1"/>
    <col min="17" max="17" width="6" style="60" customWidth="1"/>
    <col min="18" max="18" width="8.25" style="60" customWidth="1"/>
    <col min="19" max="19" width="5.625" style="60" customWidth="1"/>
    <col min="20" max="20" width="1.625" style="60" customWidth="1"/>
    <col min="21" max="21" width="6" style="60" customWidth="1"/>
    <col min="22" max="22" width="8.25" style="60" customWidth="1"/>
    <col min="23" max="23" width="5.625" style="60" customWidth="1"/>
    <col min="24" max="24" width="1.625" style="60" customWidth="1"/>
    <col min="25" max="25" width="6" style="60" customWidth="1"/>
    <col min="26" max="26" width="8.25" style="60" customWidth="1"/>
    <col min="27" max="27" width="0.5" style="60" customWidth="1"/>
    <col min="28" max="28" width="2.5" style="60" customWidth="1"/>
    <col min="29" max="16384" width="9" style="60"/>
  </cols>
  <sheetData>
    <row r="1" spans="1:29" s="221" customFormat="1" ht="15" customHeight="1">
      <c r="A1" s="1540" t="str">
        <f>市内河!A1</f>
        <v>令和3年</v>
      </c>
      <c r="B1" s="1540"/>
      <c r="C1" s="467" t="s">
        <v>232</v>
      </c>
      <c r="D1" s="1544">
        <f>市内河!$D$1</f>
        <v>0</v>
      </c>
      <c r="E1" s="1545"/>
      <c r="F1" s="1545"/>
      <c r="G1" s="1546"/>
      <c r="H1" s="1412" t="s">
        <v>245</v>
      </c>
      <c r="I1" s="1412"/>
      <c r="J1" s="1412"/>
      <c r="K1" s="1412"/>
      <c r="L1" s="1556" t="s">
        <v>370</v>
      </c>
      <c r="M1" s="1557"/>
      <c r="N1" s="1544">
        <f>市内河!$N$1</f>
        <v>0</v>
      </c>
      <c r="O1" s="1576"/>
      <c r="P1" s="1412" t="s">
        <v>371</v>
      </c>
      <c r="Q1" s="1412"/>
      <c r="R1" s="1451" t="s">
        <v>286</v>
      </c>
      <c r="S1" s="1311">
        <f>市内河!$R$1</f>
        <v>0</v>
      </c>
      <c r="T1" s="1441"/>
      <c r="U1" s="1579"/>
      <c r="V1" s="1492" t="s">
        <v>373</v>
      </c>
      <c r="W1" s="1450"/>
      <c r="X1" s="1450" t="s">
        <v>374</v>
      </c>
      <c r="Y1" s="1450"/>
      <c r="Z1" s="1450"/>
      <c r="AA1" s="71"/>
    </row>
    <row r="2" spans="1:29" s="221" customFormat="1" ht="18" customHeight="1">
      <c r="A2" s="476">
        <f>市内河!A2</f>
        <v>44348</v>
      </c>
      <c r="B2" s="469" t="s">
        <v>344</v>
      </c>
      <c r="C2" s="1457">
        <f>市内河!C2</f>
        <v>0</v>
      </c>
      <c r="D2" s="1458"/>
      <c r="E2" s="1458"/>
      <c r="F2" s="1458"/>
      <c r="G2" s="1458"/>
      <c r="H2" s="1458">
        <f>市内河!G2</f>
        <v>0</v>
      </c>
      <c r="I2" s="1458"/>
      <c r="J2" s="1458"/>
      <c r="K2" s="1458"/>
      <c r="L2" s="1438">
        <f>市内河!L2</f>
        <v>0</v>
      </c>
      <c r="M2" s="1438"/>
      <c r="N2" s="1438"/>
      <c r="O2" s="1438"/>
      <c r="P2" s="1446">
        <f>市内河!O2</f>
        <v>0</v>
      </c>
      <c r="Q2" s="1446"/>
      <c r="R2" s="1453"/>
      <c r="S2" s="1442"/>
      <c r="T2" s="1442"/>
      <c r="U2" s="1580"/>
      <c r="V2" s="1484">
        <f>市内河!U2</f>
        <v>0</v>
      </c>
      <c r="W2" s="1485"/>
      <c r="X2" s="1485">
        <f>市内河!W2</f>
        <v>0</v>
      </c>
      <c r="Y2" s="1485"/>
      <c r="Z2" s="1485"/>
      <c r="AA2" s="71"/>
      <c r="AB2" s="640"/>
    </row>
    <row r="3" spans="1:29" s="221" customFormat="1" ht="18" customHeight="1">
      <c r="A3" s="1456" t="s">
        <v>184</v>
      </c>
      <c r="B3" s="1456"/>
      <c r="C3" s="1459"/>
      <c r="D3" s="1460"/>
      <c r="E3" s="1460"/>
      <c r="F3" s="1460"/>
      <c r="G3" s="1460"/>
      <c r="H3" s="1460"/>
      <c r="I3" s="1460"/>
      <c r="J3" s="1460"/>
      <c r="K3" s="1543"/>
      <c r="L3" s="1504"/>
      <c r="M3" s="1504"/>
      <c r="N3" s="1504"/>
      <c r="O3" s="1504"/>
      <c r="P3" s="1491"/>
      <c r="Q3" s="1491"/>
      <c r="R3" s="607" t="s">
        <v>100</v>
      </c>
      <c r="S3" s="1578">
        <f>F26+J26+R26+V26+Z26+N26</f>
        <v>0</v>
      </c>
      <c r="T3" s="1578"/>
      <c r="U3" s="1501"/>
      <c r="V3" s="1475" t="s">
        <v>372</v>
      </c>
      <c r="W3" s="1475"/>
      <c r="X3" s="1475"/>
      <c r="Y3" s="1475"/>
      <c r="Z3" s="1577"/>
      <c r="AB3" s="222"/>
    </row>
    <row r="4" spans="1:29" s="221" customFormat="1" ht="18" customHeight="1">
      <c r="A4" s="477"/>
      <c r="B4" s="477"/>
      <c r="C4" s="471" t="s">
        <v>264</v>
      </c>
      <c r="D4" s="1558">
        <f>市内河!D4</f>
        <v>0</v>
      </c>
      <c r="E4" s="1559"/>
      <c r="F4" s="1559"/>
      <c r="G4" s="1559"/>
      <c r="H4" s="1559"/>
      <c r="I4" s="1559"/>
      <c r="J4" s="1560"/>
      <c r="K4" s="1561" t="s">
        <v>114</v>
      </c>
      <c r="L4" s="1434"/>
      <c r="M4" s="1574">
        <f>市内河!N4</f>
        <v>0</v>
      </c>
      <c r="N4" s="1574"/>
      <c r="O4" s="1575"/>
      <c r="P4" s="1424" t="s">
        <v>341</v>
      </c>
      <c r="Q4" s="1425"/>
      <c r="R4" s="1565"/>
      <c r="S4" s="1424" t="s">
        <v>342</v>
      </c>
      <c r="T4" s="1565"/>
      <c r="U4" s="1565"/>
      <c r="V4" s="1426">
        <f>市内河!$U$4</f>
        <v>0</v>
      </c>
      <c r="W4" s="1479"/>
      <c r="X4" s="1479"/>
      <c r="Y4" s="1479"/>
      <c r="Z4" s="1480"/>
      <c r="AB4" s="641">
        <v>4</v>
      </c>
    </row>
    <row r="5" spans="1:29" s="221" customFormat="1" ht="18" customHeight="1">
      <c r="A5" s="478"/>
      <c r="B5" s="478"/>
      <c r="C5" s="474" t="s">
        <v>334</v>
      </c>
      <c r="D5" s="1471">
        <f>市内河!D5</f>
        <v>0</v>
      </c>
      <c r="E5" s="1471"/>
      <c r="F5" s="1564"/>
      <c r="G5" s="479" t="s">
        <v>348</v>
      </c>
      <c r="H5" s="1469">
        <f>市内河!H5</f>
        <v>0</v>
      </c>
      <c r="I5" s="1562"/>
      <c r="J5" s="1563"/>
      <c r="K5" s="1398" t="s">
        <v>115</v>
      </c>
      <c r="L5" s="1398"/>
      <c r="M5" s="1571">
        <f>市内河!N5</f>
        <v>0</v>
      </c>
      <c r="N5" s="1572"/>
      <c r="O5" s="1573"/>
      <c r="P5" s="1566"/>
      <c r="Q5" s="1567"/>
      <c r="R5" s="1568"/>
      <c r="S5" s="1486"/>
      <c r="T5" s="1569"/>
      <c r="U5" s="1569"/>
      <c r="V5" s="1481"/>
      <c r="W5" s="1482"/>
      <c r="X5" s="1482"/>
      <c r="Y5" s="1482"/>
      <c r="Z5" s="1480"/>
      <c r="AB5" s="222"/>
    </row>
    <row r="6" spans="1:29" ht="20.25" customHeight="1">
      <c r="A6" s="1134" t="s">
        <v>2</v>
      </c>
      <c r="B6" s="1135"/>
      <c r="C6" s="1136" t="s">
        <v>185</v>
      </c>
      <c r="D6" s="1337" t="s">
        <v>3</v>
      </c>
      <c r="E6" s="1552"/>
      <c r="F6" s="1137" t="s">
        <v>118</v>
      </c>
      <c r="G6" s="1136" t="s">
        <v>325</v>
      </c>
      <c r="H6" s="1337" t="s">
        <v>3</v>
      </c>
      <c r="I6" s="1552"/>
      <c r="J6" s="1137" t="s">
        <v>118</v>
      </c>
      <c r="K6" s="1136" t="s">
        <v>326</v>
      </c>
      <c r="L6" s="1339" t="s">
        <v>3</v>
      </c>
      <c r="M6" s="1555"/>
      <c r="N6" s="1137" t="s">
        <v>118</v>
      </c>
      <c r="O6" s="1138" t="s">
        <v>327</v>
      </c>
      <c r="P6" s="1339" t="s">
        <v>3</v>
      </c>
      <c r="Q6" s="1555"/>
      <c r="R6" s="1137" t="s">
        <v>118</v>
      </c>
      <c r="S6" s="1138" t="s">
        <v>328</v>
      </c>
      <c r="T6" s="1595" t="s">
        <v>3</v>
      </c>
      <c r="U6" s="1596"/>
      <c r="V6" s="1139" t="s">
        <v>118</v>
      </c>
      <c r="W6" s="1140" t="s">
        <v>263</v>
      </c>
      <c r="X6" s="1337" t="s">
        <v>3</v>
      </c>
      <c r="Y6" s="1552"/>
      <c r="Z6" s="1137" t="s">
        <v>118</v>
      </c>
      <c r="AA6" s="64"/>
      <c r="AB6" s="1395" t="s">
        <v>578</v>
      </c>
      <c r="AC6" s="827"/>
    </row>
    <row r="7" spans="1:29" ht="21" customHeight="1">
      <c r="A7" s="1541" t="s">
        <v>66</v>
      </c>
      <c r="B7" s="1553"/>
      <c r="C7" s="1141" t="s">
        <v>64</v>
      </c>
      <c r="D7" s="1054"/>
      <c r="E7" s="2083">
        <v>3700</v>
      </c>
      <c r="F7" s="921"/>
      <c r="G7" s="1516" t="s">
        <v>396</v>
      </c>
      <c r="H7" s="1509"/>
      <c r="I7" s="1531">
        <v>1500</v>
      </c>
      <c r="J7" s="1514"/>
      <c r="K7" s="1516" t="s">
        <v>396</v>
      </c>
      <c r="L7" s="1512" t="s">
        <v>11</v>
      </c>
      <c r="M7" s="2087">
        <v>2500</v>
      </c>
      <c r="N7" s="1511"/>
      <c r="O7" s="1516" t="s">
        <v>338</v>
      </c>
      <c r="P7" s="1509"/>
      <c r="Q7" s="1518">
        <v>800</v>
      </c>
      <c r="R7" s="1511"/>
      <c r="S7" s="347"/>
      <c r="T7" s="348"/>
      <c r="U7" s="349"/>
      <c r="V7" s="828"/>
      <c r="W7" s="1583" t="s">
        <v>354</v>
      </c>
      <c r="X7" s="1586"/>
      <c r="Y7" s="1589">
        <v>1100</v>
      </c>
      <c r="Z7" s="1592"/>
      <c r="AA7" s="61"/>
      <c r="AB7" s="1368"/>
    </row>
    <row r="8" spans="1:29" ht="21" customHeight="1">
      <c r="A8" s="1554"/>
      <c r="B8" s="1553"/>
      <c r="C8" s="1141" t="s">
        <v>65</v>
      </c>
      <c r="D8" s="1054"/>
      <c r="E8" s="2083">
        <v>3500</v>
      </c>
      <c r="F8" s="921"/>
      <c r="G8" s="1517"/>
      <c r="H8" s="1532"/>
      <c r="I8" s="1519"/>
      <c r="J8" s="1527"/>
      <c r="K8" s="1517"/>
      <c r="L8" s="1548"/>
      <c r="M8" s="2088"/>
      <c r="N8" s="1508"/>
      <c r="O8" s="1517"/>
      <c r="P8" s="1532"/>
      <c r="Q8" s="1519"/>
      <c r="R8" s="1508"/>
      <c r="S8" s="332"/>
      <c r="T8" s="342"/>
      <c r="U8" s="333"/>
      <c r="V8" s="791"/>
      <c r="W8" s="1584"/>
      <c r="X8" s="1587"/>
      <c r="Y8" s="1590"/>
      <c r="Z8" s="1593"/>
      <c r="AA8" s="62"/>
      <c r="AB8" s="1368"/>
    </row>
    <row r="9" spans="1:29" ht="21" customHeight="1">
      <c r="A9" s="1554"/>
      <c r="B9" s="1553"/>
      <c r="C9" s="1141" t="s">
        <v>201</v>
      </c>
      <c r="D9" s="1054"/>
      <c r="E9" s="2083">
        <v>3600</v>
      </c>
      <c r="F9" s="921"/>
      <c r="G9" s="1517"/>
      <c r="H9" s="1532"/>
      <c r="I9" s="1519"/>
      <c r="J9" s="1527"/>
      <c r="K9" s="1517"/>
      <c r="L9" s="1548"/>
      <c r="M9" s="2088"/>
      <c r="N9" s="1508"/>
      <c r="O9" s="1517"/>
      <c r="P9" s="1532"/>
      <c r="Q9" s="1519"/>
      <c r="R9" s="1508"/>
      <c r="S9" s="331"/>
      <c r="T9" s="342"/>
      <c r="U9" s="333"/>
      <c r="V9" s="791"/>
      <c r="W9" s="1584"/>
      <c r="X9" s="1587"/>
      <c r="Y9" s="1590"/>
      <c r="Z9" s="1593"/>
      <c r="AA9" s="62"/>
      <c r="AB9" s="1368"/>
    </row>
    <row r="10" spans="1:29" ht="21" customHeight="1">
      <c r="A10" s="1554"/>
      <c r="B10" s="1553"/>
      <c r="C10" s="1141" t="s">
        <v>67</v>
      </c>
      <c r="D10" s="1054"/>
      <c r="E10" s="2083">
        <v>2500</v>
      </c>
      <c r="F10" s="921"/>
      <c r="G10" s="1517"/>
      <c r="H10" s="1510"/>
      <c r="I10" s="1519"/>
      <c r="J10" s="1528"/>
      <c r="K10" s="1517"/>
      <c r="L10" s="1513"/>
      <c r="M10" s="2089"/>
      <c r="N10" s="1508"/>
      <c r="O10" s="1517"/>
      <c r="P10" s="1510"/>
      <c r="Q10" s="1519"/>
      <c r="R10" s="1508"/>
      <c r="S10" s="350"/>
      <c r="T10" s="342"/>
      <c r="U10" s="333"/>
      <c r="V10" s="791"/>
      <c r="W10" s="1584"/>
      <c r="X10" s="1587"/>
      <c r="Y10" s="1590"/>
      <c r="Z10" s="1593"/>
      <c r="AA10" s="62"/>
      <c r="AB10" s="1368"/>
    </row>
    <row r="11" spans="1:29" ht="21" customHeight="1">
      <c r="A11" s="1541" t="s">
        <v>69</v>
      </c>
      <c r="B11" s="1517"/>
      <c r="C11" s="1112" t="s">
        <v>611</v>
      </c>
      <c r="D11" s="953"/>
      <c r="E11" s="2084"/>
      <c r="F11" s="1143"/>
      <c r="G11" s="1547" t="s">
        <v>321</v>
      </c>
      <c r="H11" s="1512"/>
      <c r="I11" s="1526">
        <v>1400</v>
      </c>
      <c r="J11" s="1514"/>
      <c r="K11" s="1516" t="s">
        <v>68</v>
      </c>
      <c r="L11" s="1509" t="s">
        <v>11</v>
      </c>
      <c r="M11" s="2087">
        <v>3000</v>
      </c>
      <c r="N11" s="1511"/>
      <c r="O11" s="1516" t="s">
        <v>68</v>
      </c>
      <c r="P11" s="1509"/>
      <c r="Q11" s="1518">
        <v>500</v>
      </c>
      <c r="R11" s="1511"/>
      <c r="S11" s="1516" t="s">
        <v>68</v>
      </c>
      <c r="T11" s="1078"/>
      <c r="U11" s="1144"/>
      <c r="V11" s="829"/>
      <c r="W11" s="1584"/>
      <c r="X11" s="1587"/>
      <c r="Y11" s="1590"/>
      <c r="Z11" s="1593"/>
      <c r="AA11" s="61"/>
      <c r="AB11" s="1368"/>
    </row>
    <row r="12" spans="1:29" ht="21" customHeight="1">
      <c r="A12" s="1542"/>
      <c r="B12" s="1517"/>
      <c r="C12" s="1141" t="s">
        <v>612</v>
      </c>
      <c r="D12" s="1054"/>
      <c r="E12" s="2083">
        <v>6500</v>
      </c>
      <c r="F12" s="921"/>
      <c r="G12" s="1547"/>
      <c r="H12" s="1548"/>
      <c r="I12" s="1526"/>
      <c r="J12" s="1527"/>
      <c r="K12" s="1517"/>
      <c r="L12" s="1532"/>
      <c r="M12" s="2088"/>
      <c r="N12" s="1508"/>
      <c r="O12" s="1517"/>
      <c r="P12" s="1532"/>
      <c r="Q12" s="1519"/>
      <c r="R12" s="1508"/>
      <c r="S12" s="1517"/>
      <c r="T12" s="1145" t="s">
        <v>551</v>
      </c>
      <c r="U12" s="1146"/>
      <c r="V12" s="1147"/>
      <c r="W12" s="1584"/>
      <c r="X12" s="1587"/>
      <c r="Y12" s="1590"/>
      <c r="Z12" s="1593"/>
      <c r="AA12" s="62"/>
      <c r="AB12" s="1368"/>
    </row>
    <row r="13" spans="1:29" ht="21" customHeight="1">
      <c r="A13" s="1542"/>
      <c r="B13" s="1517"/>
      <c r="C13" s="1141" t="s">
        <v>71</v>
      </c>
      <c r="D13" s="1054"/>
      <c r="E13" s="2083">
        <v>1800</v>
      </c>
      <c r="F13" s="921"/>
      <c r="G13" s="1517"/>
      <c r="H13" s="1548"/>
      <c r="I13" s="1519"/>
      <c r="J13" s="1527"/>
      <c r="K13" s="1517"/>
      <c r="L13" s="1532"/>
      <c r="M13" s="2088"/>
      <c r="N13" s="1508"/>
      <c r="O13" s="1517"/>
      <c r="P13" s="1532"/>
      <c r="Q13" s="1519"/>
      <c r="R13" s="1508"/>
      <c r="S13" s="1517"/>
      <c r="T13" s="1145" t="s">
        <v>552</v>
      </c>
      <c r="U13" s="1146"/>
      <c r="V13" s="1147"/>
      <c r="W13" s="1584"/>
      <c r="X13" s="1587"/>
      <c r="Y13" s="1590"/>
      <c r="Z13" s="1593"/>
      <c r="AA13" s="62"/>
      <c r="AB13" s="1368"/>
    </row>
    <row r="14" spans="1:29" ht="21" customHeight="1">
      <c r="A14" s="1522" t="s">
        <v>72</v>
      </c>
      <c r="B14" s="954" t="s">
        <v>73</v>
      </c>
      <c r="C14" s="1141" t="s">
        <v>313</v>
      </c>
      <c r="D14" s="1054"/>
      <c r="E14" s="2083">
        <v>3400</v>
      </c>
      <c r="F14" s="921"/>
      <c r="G14" s="1517"/>
      <c r="H14" s="1513"/>
      <c r="I14" s="1519"/>
      <c r="J14" s="1528"/>
      <c r="K14" s="1517"/>
      <c r="L14" s="1510"/>
      <c r="M14" s="2089"/>
      <c r="N14" s="1508"/>
      <c r="O14" s="1517"/>
      <c r="P14" s="1510"/>
      <c r="Q14" s="1519"/>
      <c r="R14" s="1535"/>
      <c r="S14" s="1517"/>
      <c r="T14" s="1036"/>
      <c r="U14" s="1148"/>
      <c r="V14" s="1149"/>
      <c r="W14" s="1585"/>
      <c r="X14" s="1588"/>
      <c r="Y14" s="1591"/>
      <c r="Z14" s="1594"/>
      <c r="AB14" s="1368"/>
    </row>
    <row r="15" spans="1:29" ht="21" customHeight="1">
      <c r="A15" s="1523"/>
      <c r="B15" s="1520" t="s">
        <v>75</v>
      </c>
      <c r="C15" s="1141" t="s">
        <v>186</v>
      </c>
      <c r="D15" s="952" t="s">
        <v>11</v>
      </c>
      <c r="E15" s="2083">
        <v>4050</v>
      </c>
      <c r="F15" s="921"/>
      <c r="G15" s="1533" t="s">
        <v>395</v>
      </c>
      <c r="H15" s="1512"/>
      <c r="I15" s="1524">
        <v>650</v>
      </c>
      <c r="J15" s="1514"/>
      <c r="K15" s="1533" t="s">
        <v>483</v>
      </c>
      <c r="L15" s="1512" t="s">
        <v>11</v>
      </c>
      <c r="M15" s="2090">
        <v>800</v>
      </c>
      <c r="N15" s="1511"/>
      <c r="O15" s="341"/>
      <c r="P15" s="328"/>
      <c r="Q15" s="329"/>
      <c r="R15" s="790"/>
      <c r="S15" s="334"/>
      <c r="T15" s="342"/>
      <c r="U15" s="333"/>
      <c r="V15" s="790"/>
      <c r="W15" s="343"/>
      <c r="X15" s="344"/>
      <c r="Y15" s="830"/>
      <c r="Z15" s="897"/>
      <c r="AB15" s="1368"/>
    </row>
    <row r="16" spans="1:29" ht="21" customHeight="1">
      <c r="A16" s="1523"/>
      <c r="B16" s="1521"/>
      <c r="C16" s="1141" t="s">
        <v>76</v>
      </c>
      <c r="D16" s="952" t="s">
        <v>11</v>
      </c>
      <c r="E16" s="2083">
        <v>1850</v>
      </c>
      <c r="F16" s="921"/>
      <c r="G16" s="1534"/>
      <c r="H16" s="1513"/>
      <c r="I16" s="1525"/>
      <c r="J16" s="1515"/>
      <c r="K16" s="1534"/>
      <c r="L16" s="1513"/>
      <c r="M16" s="2091"/>
      <c r="N16" s="1535"/>
      <c r="O16" s="331"/>
      <c r="P16" s="332"/>
      <c r="Q16" s="333"/>
      <c r="R16" s="790"/>
      <c r="S16" s="334"/>
      <c r="T16" s="332"/>
      <c r="U16" s="333"/>
      <c r="V16" s="790"/>
      <c r="W16" s="345"/>
      <c r="X16" s="346"/>
      <c r="Y16" s="831"/>
      <c r="Z16" s="898"/>
      <c r="AB16" s="1368"/>
    </row>
    <row r="17" spans="1:28" ht="21" customHeight="1">
      <c r="A17" s="1523"/>
      <c r="B17" s="954" t="s">
        <v>74</v>
      </c>
      <c r="C17" s="1150" t="s">
        <v>352</v>
      </c>
      <c r="D17" s="952" t="s">
        <v>9</v>
      </c>
      <c r="E17" s="2083">
        <v>3700</v>
      </c>
      <c r="F17" s="921"/>
      <c r="G17" s="327" t="s">
        <v>112</v>
      </c>
      <c r="H17" s="328"/>
      <c r="I17" s="329"/>
      <c r="J17" s="894"/>
      <c r="K17" s="330"/>
      <c r="L17" s="328"/>
      <c r="M17" s="2092"/>
      <c r="N17" s="894"/>
      <c r="O17" s="331"/>
      <c r="P17" s="332"/>
      <c r="Q17" s="333"/>
      <c r="R17" s="790"/>
      <c r="S17" s="334"/>
      <c r="T17" s="332"/>
      <c r="U17" s="333"/>
      <c r="V17" s="790"/>
      <c r="W17" s="331"/>
      <c r="X17" s="331"/>
      <c r="Y17" s="333"/>
      <c r="Z17" s="899"/>
      <c r="AB17" s="1368"/>
    </row>
    <row r="18" spans="1:28" ht="21" customHeight="1">
      <c r="A18" s="1549" t="s">
        <v>77</v>
      </c>
      <c r="B18" s="1151" t="s">
        <v>78</v>
      </c>
      <c r="C18" s="1150" t="s">
        <v>79</v>
      </c>
      <c r="D18" s="952" t="s">
        <v>9</v>
      </c>
      <c r="E18" s="2083">
        <v>2000</v>
      </c>
      <c r="F18" s="921"/>
      <c r="G18" s="335" t="s">
        <v>112</v>
      </c>
      <c r="H18" s="332"/>
      <c r="I18" s="336"/>
      <c r="J18" s="895"/>
      <c r="K18" s="337"/>
      <c r="L18" s="332"/>
      <c r="M18" s="2093"/>
      <c r="N18" s="895"/>
      <c r="O18" s="331"/>
      <c r="P18" s="332"/>
      <c r="Q18" s="336"/>
      <c r="R18" s="726"/>
      <c r="S18" s="334"/>
      <c r="T18" s="332"/>
      <c r="U18" s="336"/>
      <c r="V18" s="726"/>
      <c r="W18" s="331"/>
      <c r="X18" s="331"/>
      <c r="Y18" s="336"/>
      <c r="Z18" s="900"/>
      <c r="AB18" s="1368"/>
    </row>
    <row r="19" spans="1:28" ht="27.95" customHeight="1">
      <c r="A19" s="1550"/>
      <c r="B19" s="334" t="s">
        <v>80</v>
      </c>
      <c r="C19" s="1152" t="s">
        <v>81</v>
      </c>
      <c r="D19" s="952" t="s">
        <v>9</v>
      </c>
      <c r="E19" s="2083">
        <v>3700</v>
      </c>
      <c r="F19" s="921"/>
      <c r="G19" s="335"/>
      <c r="H19" s="332"/>
      <c r="I19" s="336"/>
      <c r="J19" s="895"/>
      <c r="K19" s="337"/>
      <c r="L19" s="332"/>
      <c r="M19" s="2093"/>
      <c r="N19" s="895"/>
      <c r="O19" s="331"/>
      <c r="P19" s="332"/>
      <c r="Q19" s="336"/>
      <c r="R19" s="726"/>
      <c r="S19" s="334"/>
      <c r="T19" s="332"/>
      <c r="U19" s="336"/>
      <c r="V19" s="726"/>
      <c r="W19" s="331"/>
      <c r="X19" s="331"/>
      <c r="Y19" s="336"/>
      <c r="Z19" s="900"/>
      <c r="AB19" s="1368"/>
    </row>
    <row r="20" spans="1:28" ht="21" customHeight="1">
      <c r="A20" s="1550"/>
      <c r="B20" s="334"/>
      <c r="C20" s="1152" t="s">
        <v>389</v>
      </c>
      <c r="D20" s="952" t="s">
        <v>9</v>
      </c>
      <c r="E20" s="2083">
        <v>1350</v>
      </c>
      <c r="F20" s="921"/>
      <c r="G20" s="335"/>
      <c r="H20" s="332"/>
      <c r="I20" s="510"/>
      <c r="J20" s="895"/>
      <c r="K20" s="337"/>
      <c r="L20" s="332"/>
      <c r="M20" s="2093"/>
      <c r="N20" s="895"/>
      <c r="O20" s="331"/>
      <c r="P20" s="332"/>
      <c r="Q20" s="336"/>
      <c r="R20" s="726"/>
      <c r="S20" s="334"/>
      <c r="T20" s="332"/>
      <c r="U20" s="336"/>
      <c r="V20" s="726"/>
      <c r="W20" s="331"/>
      <c r="X20" s="331"/>
      <c r="Y20" s="336"/>
      <c r="Z20" s="900"/>
      <c r="AB20" s="1368"/>
    </row>
    <row r="21" spans="1:28" ht="27.95" customHeight="1">
      <c r="A21" s="1551"/>
      <c r="B21" s="1153" t="s">
        <v>82</v>
      </c>
      <c r="C21" s="1154" t="s">
        <v>83</v>
      </c>
      <c r="D21" s="1036" t="s">
        <v>9</v>
      </c>
      <c r="E21" s="2085">
        <v>2000</v>
      </c>
      <c r="F21" s="891"/>
      <c r="G21" s="338" t="s">
        <v>112</v>
      </c>
      <c r="H21" s="339"/>
      <c r="I21" s="340"/>
      <c r="J21" s="895"/>
      <c r="K21" s="338" t="s">
        <v>112</v>
      </c>
      <c r="L21" s="339"/>
      <c r="M21" s="2094"/>
      <c r="N21" s="895"/>
      <c r="O21" s="331"/>
      <c r="P21" s="332"/>
      <c r="Q21" s="336"/>
      <c r="R21" s="726"/>
      <c r="S21" s="334"/>
      <c r="T21" s="332"/>
      <c r="U21" s="336"/>
      <c r="V21" s="726"/>
      <c r="W21" s="331"/>
      <c r="X21" s="331"/>
      <c r="Y21" s="336"/>
      <c r="Z21" s="900"/>
      <c r="AB21" s="1368"/>
    </row>
    <row r="22" spans="1:28" ht="21" customHeight="1">
      <c r="A22" s="1536" t="s">
        <v>85</v>
      </c>
      <c r="B22" s="1534"/>
      <c r="C22" s="1141" t="s">
        <v>464</v>
      </c>
      <c r="D22" s="952" t="s">
        <v>11</v>
      </c>
      <c r="E22" s="2083">
        <v>3850</v>
      </c>
      <c r="F22" s="921"/>
      <c r="G22" s="1516" t="s">
        <v>463</v>
      </c>
      <c r="H22" s="1509" t="s">
        <v>121</v>
      </c>
      <c r="I22" s="1531">
        <v>2150</v>
      </c>
      <c r="J22" s="1507"/>
      <c r="K22" s="1141" t="s">
        <v>70</v>
      </c>
      <c r="L22" s="1054"/>
      <c r="M22" s="2083">
        <v>900</v>
      </c>
      <c r="N22" s="923"/>
      <c r="O22" s="351" t="s">
        <v>112</v>
      </c>
      <c r="P22" s="332"/>
      <c r="Q22" s="333"/>
      <c r="R22" s="790"/>
      <c r="S22" s="1581" t="s">
        <v>84</v>
      </c>
      <c r="T22" s="1121"/>
      <c r="U22" s="1155"/>
      <c r="V22" s="833"/>
      <c r="W22" s="331"/>
      <c r="X22" s="331"/>
      <c r="Y22" s="333"/>
      <c r="Z22" s="899"/>
      <c r="AB22" s="1368"/>
    </row>
    <row r="23" spans="1:28" ht="21" customHeight="1">
      <c r="A23" s="1537"/>
      <c r="B23" s="1534"/>
      <c r="C23" s="1141" t="s">
        <v>467</v>
      </c>
      <c r="D23" s="952" t="s">
        <v>11</v>
      </c>
      <c r="E23" s="2083">
        <v>2750</v>
      </c>
      <c r="F23" s="921"/>
      <c r="G23" s="1517"/>
      <c r="H23" s="1529"/>
      <c r="I23" s="1519"/>
      <c r="J23" s="1508"/>
      <c r="K23" s="1516" t="s">
        <v>71</v>
      </c>
      <c r="L23" s="1509"/>
      <c r="M23" s="2095">
        <v>1300</v>
      </c>
      <c r="N23" s="1511"/>
      <c r="O23" s="331"/>
      <c r="P23" s="332"/>
      <c r="Q23" s="333"/>
      <c r="R23" s="790"/>
      <c r="S23" s="1582"/>
      <c r="T23" s="1156" t="s">
        <v>550</v>
      </c>
      <c r="U23" s="1157"/>
      <c r="V23" s="1158"/>
      <c r="W23" s="331"/>
      <c r="X23" s="331"/>
      <c r="Y23" s="333"/>
      <c r="Z23" s="899"/>
      <c r="AB23" s="1368"/>
    </row>
    <row r="24" spans="1:28" ht="21" customHeight="1">
      <c r="A24" s="1538"/>
      <c r="B24" s="1539"/>
      <c r="C24" s="1141" t="s">
        <v>465</v>
      </c>
      <c r="D24" s="952" t="s">
        <v>11</v>
      </c>
      <c r="E24" s="2083">
        <v>2450</v>
      </c>
      <c r="F24" s="921"/>
      <c r="G24" s="1517"/>
      <c r="H24" s="1530"/>
      <c r="I24" s="1519"/>
      <c r="J24" s="1508"/>
      <c r="K24" s="1517"/>
      <c r="L24" s="1510"/>
      <c r="M24" s="2096"/>
      <c r="N24" s="1508"/>
      <c r="O24" s="331"/>
      <c r="P24" s="332"/>
      <c r="Q24" s="333"/>
      <c r="R24" s="790"/>
      <c r="S24" s="1582"/>
      <c r="T24" s="1159"/>
      <c r="U24" s="1160"/>
      <c r="V24" s="1161"/>
      <c r="W24" s="331"/>
      <c r="X24" s="331"/>
      <c r="Y24" s="333"/>
      <c r="Z24" s="899"/>
      <c r="AA24" s="65"/>
      <c r="AB24" s="1368"/>
    </row>
    <row r="25" spans="1:28" ht="21" customHeight="1" thickBot="1">
      <c r="A25" s="1570" t="s">
        <v>87</v>
      </c>
      <c r="B25" s="1570"/>
      <c r="C25" s="1162" t="s">
        <v>353</v>
      </c>
      <c r="D25" s="1163" t="s">
        <v>11</v>
      </c>
      <c r="E25" s="2086">
        <v>7600</v>
      </c>
      <c r="F25" s="892"/>
      <c r="G25" s="1164" t="s">
        <v>466</v>
      </c>
      <c r="H25" s="1163" t="s">
        <v>11</v>
      </c>
      <c r="I25" s="1165">
        <v>1200</v>
      </c>
      <c r="J25" s="892"/>
      <c r="K25" s="1164" t="s">
        <v>109</v>
      </c>
      <c r="L25" s="1166" t="s">
        <v>11</v>
      </c>
      <c r="M25" s="2086">
        <v>2700</v>
      </c>
      <c r="N25" s="892"/>
      <c r="O25" s="352" t="s">
        <v>112</v>
      </c>
      <c r="P25" s="353"/>
      <c r="Q25" s="354"/>
      <c r="R25" s="726"/>
      <c r="S25" s="1162" t="s">
        <v>539</v>
      </c>
      <c r="T25" s="1167" t="s">
        <v>549</v>
      </c>
      <c r="U25" s="1168"/>
      <c r="V25" s="808"/>
      <c r="W25" s="355"/>
      <c r="X25" s="355"/>
      <c r="Y25" s="354"/>
      <c r="Z25" s="900"/>
      <c r="AA25" s="65"/>
      <c r="AB25" s="1368"/>
    </row>
    <row r="26" spans="1:28" ht="21" customHeight="1" thickTop="1">
      <c r="A26" s="117" t="s">
        <v>187</v>
      </c>
      <c r="B26" s="162">
        <f>SUM(E26,I26,M26,Q26,U26,Y26)</f>
        <v>80800</v>
      </c>
      <c r="C26" s="117" t="s">
        <v>187</v>
      </c>
      <c r="D26" s="161"/>
      <c r="E26" s="825">
        <f>SUM(E7:E25)</f>
        <v>60300</v>
      </c>
      <c r="F26" s="1169">
        <f>SUM(F7:F25)</f>
        <v>0</v>
      </c>
      <c r="G26" s="113" t="s">
        <v>187</v>
      </c>
      <c r="H26" s="234">
        <v>0</v>
      </c>
      <c r="I26" s="825">
        <f>SUM(I7:I25)</f>
        <v>6900</v>
      </c>
      <c r="J26" s="1169">
        <f>SUM(J7:J25)</f>
        <v>0</v>
      </c>
      <c r="K26" s="113" t="s">
        <v>187</v>
      </c>
      <c r="L26" s="234"/>
      <c r="M26" s="825">
        <f>SUM(M7:M25)</f>
        <v>11200</v>
      </c>
      <c r="N26" s="1169">
        <f>SUM(N7:N25)</f>
        <v>0</v>
      </c>
      <c r="O26" s="113" t="s">
        <v>187</v>
      </c>
      <c r="P26" s="235"/>
      <c r="Q26" s="825">
        <f>SUM(Q7:Q25)</f>
        <v>1300</v>
      </c>
      <c r="R26" s="1170">
        <f>SUM(R7:R25)</f>
        <v>0</v>
      </c>
      <c r="S26" s="112" t="s">
        <v>187</v>
      </c>
      <c r="T26" s="236"/>
      <c r="U26" s="832">
        <f>SUM(U7:U25)</f>
        <v>0</v>
      </c>
      <c r="V26" s="1169">
        <f>SUM(V7:V25)</f>
        <v>0</v>
      </c>
      <c r="W26" s="112" t="s">
        <v>187</v>
      </c>
      <c r="X26" s="237"/>
      <c r="Y26" s="832">
        <f>SUM(Y7:Y25)</f>
        <v>1100</v>
      </c>
      <c r="Z26" s="1170">
        <f>SUM(Z7)</f>
        <v>0</v>
      </c>
      <c r="AA26" s="65"/>
      <c r="AB26" s="1368"/>
    </row>
    <row r="27" spans="1:28" ht="10.5" customHeight="1">
      <c r="A27" s="34" t="s">
        <v>287</v>
      </c>
      <c r="B27" s="298"/>
      <c r="C27" s="118"/>
      <c r="D27" s="34"/>
      <c r="E27" s="1192"/>
      <c r="F27" s="1193"/>
      <c r="G27" s="118"/>
      <c r="H27" s="37"/>
      <c r="I27" s="1192"/>
      <c r="J27" s="1193"/>
      <c r="K27" s="118"/>
      <c r="L27" s="37"/>
      <c r="M27" s="37" t="s">
        <v>582</v>
      </c>
      <c r="N27" s="1194"/>
      <c r="O27" s="118"/>
      <c r="P27" s="231"/>
      <c r="Q27" s="1195"/>
      <c r="R27" s="1194"/>
      <c r="S27" s="118"/>
      <c r="T27" s="1196"/>
      <c r="U27" s="1195"/>
      <c r="V27" s="1194"/>
      <c r="W27" s="118"/>
      <c r="Y27" s="827"/>
      <c r="Z27" s="834"/>
      <c r="AA27" s="65"/>
      <c r="AB27" s="642"/>
    </row>
    <row r="28" spans="1:28" ht="10.5" customHeight="1">
      <c r="A28" s="34" t="s">
        <v>397</v>
      </c>
      <c r="B28" s="34"/>
      <c r="C28" s="34"/>
      <c r="D28" s="34"/>
      <c r="E28" s="34"/>
      <c r="F28" s="34"/>
      <c r="G28" s="34"/>
      <c r="H28" s="34"/>
      <c r="I28" s="34"/>
      <c r="J28" s="34"/>
      <c r="K28" s="34"/>
      <c r="L28" s="34"/>
      <c r="M28" s="34" t="s">
        <v>682</v>
      </c>
      <c r="N28" s="231"/>
      <c r="O28" s="231"/>
      <c r="P28" s="231"/>
      <c r="Q28" s="231"/>
      <c r="R28" s="231"/>
      <c r="S28" s="231"/>
      <c r="T28" s="231"/>
      <c r="U28" s="231"/>
      <c r="V28" s="231"/>
    </row>
    <row r="29" spans="1:28" ht="10.5" customHeight="1">
      <c r="A29" s="34" t="s">
        <v>729</v>
      </c>
      <c r="B29" s="34"/>
      <c r="C29" s="34"/>
      <c r="D29" s="34"/>
      <c r="E29" s="34"/>
      <c r="F29" s="34"/>
      <c r="G29" s="34"/>
      <c r="H29" s="34"/>
      <c r="I29" s="34"/>
      <c r="J29" s="34"/>
      <c r="K29" s="34"/>
      <c r="L29" s="34"/>
      <c r="M29" s="34" t="s">
        <v>581</v>
      </c>
      <c r="N29" s="231"/>
      <c r="O29" s="231"/>
      <c r="P29" s="231"/>
      <c r="Q29" s="231"/>
      <c r="R29" s="231"/>
      <c r="S29" s="231"/>
      <c r="T29" s="231"/>
      <c r="U29" s="231"/>
      <c r="V29" s="231"/>
    </row>
    <row r="30" spans="1:28" ht="10.5" customHeight="1">
      <c r="A30" s="34" t="s">
        <v>728</v>
      </c>
      <c r="B30" s="34"/>
      <c r="C30" s="34"/>
      <c r="D30" s="34"/>
      <c r="E30" s="34"/>
      <c r="F30" s="34"/>
      <c r="G30" s="34"/>
      <c r="H30" s="34"/>
      <c r="I30" s="34"/>
      <c r="J30" s="34"/>
      <c r="K30" s="34"/>
      <c r="L30" s="34"/>
      <c r="M30" s="34" t="s">
        <v>580</v>
      </c>
      <c r="N30" s="231"/>
      <c r="O30" s="231"/>
      <c r="P30" s="231"/>
      <c r="Q30" s="231"/>
      <c r="R30" s="231"/>
      <c r="S30" s="231"/>
      <c r="T30" s="231"/>
      <c r="U30" s="231"/>
      <c r="V30" s="118"/>
      <c r="AB30" s="27"/>
    </row>
    <row r="31" spans="1:28" ht="10.5" customHeight="1">
      <c r="A31" s="245" t="s">
        <v>579</v>
      </c>
      <c r="B31" s="34"/>
      <c r="C31" s="34"/>
      <c r="D31" s="34"/>
      <c r="E31" s="34"/>
      <c r="F31" s="34"/>
      <c r="G31" s="34"/>
      <c r="H31" s="34"/>
      <c r="I31" s="34"/>
      <c r="J31" s="34"/>
      <c r="K31" s="34"/>
      <c r="L31" s="34"/>
      <c r="M31" s="34" t="s">
        <v>625</v>
      </c>
      <c r="N31" s="231"/>
      <c r="O31" s="231"/>
      <c r="P31" s="231"/>
      <c r="Q31" s="231"/>
      <c r="R31" s="231"/>
      <c r="S31" s="231"/>
      <c r="T31" s="231"/>
      <c r="U31" s="231"/>
      <c r="V31" s="231"/>
      <c r="W31" s="1505" t="s">
        <v>484</v>
      </c>
      <c r="X31" s="1505"/>
      <c r="Y31" s="1505"/>
      <c r="Z31" s="1505"/>
    </row>
    <row r="32" spans="1:28" ht="10.5" customHeight="1">
      <c r="A32" s="245" t="s">
        <v>498</v>
      </c>
      <c r="B32" s="34"/>
      <c r="C32" s="34"/>
      <c r="D32" s="34"/>
      <c r="E32" s="34"/>
      <c r="F32" s="34"/>
      <c r="G32" s="34"/>
      <c r="H32" s="34"/>
      <c r="I32" s="34"/>
      <c r="J32" s="34"/>
      <c r="K32" s="34"/>
      <c r="L32" s="34"/>
      <c r="M32" s="34"/>
      <c r="N32" s="231"/>
      <c r="O32" s="231"/>
      <c r="P32" s="231"/>
      <c r="Q32" s="231"/>
      <c r="R32" s="231"/>
      <c r="S32" s="231"/>
      <c r="T32" s="231"/>
      <c r="U32" s="231"/>
      <c r="V32" s="231"/>
      <c r="W32" s="1505"/>
      <c r="X32" s="1505"/>
      <c r="Y32" s="1505"/>
      <c r="Z32" s="1505"/>
    </row>
    <row r="33" spans="1:26" ht="13.5" customHeight="1">
      <c r="A33" s="34" t="s">
        <v>499</v>
      </c>
      <c r="B33" s="38"/>
      <c r="C33" s="38"/>
      <c r="D33" s="38"/>
      <c r="E33" s="38"/>
      <c r="F33" s="38"/>
      <c r="G33" s="38"/>
      <c r="H33" s="38"/>
      <c r="I33" s="38"/>
      <c r="J33" s="38"/>
      <c r="K33" s="38"/>
      <c r="L33" s="38"/>
      <c r="M33" s="38"/>
      <c r="W33" s="1506" t="s">
        <v>487</v>
      </c>
      <c r="X33" s="1506"/>
      <c r="Y33" s="1506"/>
      <c r="Z33" s="1506"/>
    </row>
  </sheetData>
  <mergeCells count="93">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L1:M1"/>
    <mergeCell ref="R1:R2"/>
    <mergeCell ref="V4:Z5"/>
    <mergeCell ref="D4:J4"/>
    <mergeCell ref="K4:L4"/>
    <mergeCell ref="K5:L5"/>
    <mergeCell ref="H5:J5"/>
    <mergeCell ref="D5:F5"/>
    <mergeCell ref="C2:G3"/>
    <mergeCell ref="P4:R4"/>
    <mergeCell ref="S4:U4"/>
    <mergeCell ref="X1:Z1"/>
    <mergeCell ref="P5:R5"/>
    <mergeCell ref="S5:U5"/>
    <mergeCell ref="L6:M6"/>
    <mergeCell ref="L7:L10"/>
    <mergeCell ref="G7:G10"/>
    <mergeCell ref="H7:H10"/>
    <mergeCell ref="J7:J10"/>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H22:H24"/>
    <mergeCell ref="I22:I24"/>
    <mergeCell ref="K23:K24"/>
    <mergeCell ref="O11:O14"/>
    <mergeCell ref="P11:P14"/>
    <mergeCell ref="K15:K16"/>
    <mergeCell ref="N15:N16"/>
    <mergeCell ref="L11:L14"/>
    <mergeCell ref="B15:B16"/>
    <mergeCell ref="K11:K14"/>
    <mergeCell ref="A14:A17"/>
    <mergeCell ref="M15:M16"/>
    <mergeCell ref="H15:H16"/>
    <mergeCell ref="I15:I16"/>
    <mergeCell ref="I11:I14"/>
    <mergeCell ref="J11:J14"/>
    <mergeCell ref="W31:Z32"/>
    <mergeCell ref="W33:Z33"/>
    <mergeCell ref="J22:J24"/>
    <mergeCell ref="L23:L24"/>
    <mergeCell ref="N11:N14"/>
    <mergeCell ref="L15:L16"/>
    <mergeCell ref="J15:J16"/>
    <mergeCell ref="S11:S14"/>
    <mergeCell ref="M23:M24"/>
    <mergeCell ref="Q11:Q14"/>
  </mergeCells>
  <phoneticPr fontId="3"/>
  <conditionalFormatting sqref="N26:N27 J11 V26:V27 J26:J27 N11 R19:R27 N7 R7 R11 V7:V10 V19:V21 Z7 J19:J23 N19:N24 Z19:Z27 F29 Z29 R29 J29 V29 F7:F10 F12:F27">
    <cfRule type="expression" dxfId="62" priority="7" stopIfTrue="1">
      <formula>E7&lt;F7</formula>
    </cfRule>
  </conditionalFormatting>
  <conditionalFormatting sqref="R16:R18 V16:V18">
    <cfRule type="expression" dxfId="61" priority="8" stopIfTrue="1">
      <formula>Q19&lt;R16</formula>
    </cfRule>
  </conditionalFormatting>
  <conditionalFormatting sqref="J18 N18 Z18">
    <cfRule type="expression" dxfId="60" priority="11" stopIfTrue="1">
      <formula>I20&lt;J18</formula>
    </cfRule>
  </conditionalFormatting>
  <conditionalFormatting sqref="J15:J16 N15:N16">
    <cfRule type="expression" dxfId="59" priority="12" stopIfTrue="1">
      <formula>I15&lt;J15</formula>
    </cfRule>
  </conditionalFormatting>
  <conditionalFormatting sqref="J25 N25">
    <cfRule type="expression" dxfId="58" priority="13" stopIfTrue="1">
      <formula>I25&lt;J25</formula>
    </cfRule>
  </conditionalFormatting>
  <conditionalFormatting sqref="F28 Z28 R28 J28">
    <cfRule type="expression" dxfId="57" priority="6" stopIfTrue="1">
      <formula>E28&lt;F28</formula>
    </cfRule>
  </conditionalFormatting>
  <conditionalFormatting sqref="V28 N28:N29">
    <cfRule type="expression" dxfId="56" priority="28" stopIfTrue="1">
      <formula>#REF!&lt;N28</formula>
    </cfRule>
  </conditionalFormatting>
  <conditionalFormatting sqref="J7">
    <cfRule type="expression" dxfId="55" priority="5" stopIfTrue="1">
      <formula>I7&lt;J7</formula>
    </cfRule>
  </conditionalFormatting>
  <conditionalFormatting sqref="V22:V23">
    <cfRule type="expression" dxfId="54" priority="3" stopIfTrue="1">
      <formula>U22&lt;V22</formula>
    </cfRule>
  </conditionalFormatting>
  <conditionalFormatting sqref="V25">
    <cfRule type="expression" dxfId="53" priority="4" stopIfTrue="1">
      <formula>U25&lt;V25</formula>
    </cfRule>
  </conditionalFormatting>
  <conditionalFormatting sqref="V11">
    <cfRule type="expression" dxfId="52" priority="2" stopIfTrue="1">
      <formula>U11&lt;V11</formula>
    </cfRule>
  </conditionalFormatting>
  <conditionalFormatting sqref="E11">
    <cfRule type="expression" dxfId="51"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xr:uid="{00000000-0002-0000-06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B37"/>
  <sheetViews>
    <sheetView showZeros="0" workbookViewId="0">
      <selection activeCell="R10" sqref="R10"/>
    </sheetView>
  </sheetViews>
  <sheetFormatPr defaultRowHeight="11.25"/>
  <cols>
    <col min="1" max="1" width="3.375" style="60" customWidth="1"/>
    <col min="2" max="2" width="6.625" style="60" customWidth="1"/>
    <col min="3" max="3" width="7.625" style="60" customWidth="1"/>
    <col min="4" max="4" width="1.625" style="60" customWidth="1"/>
    <col min="5" max="5" width="6.125" style="60" customWidth="1"/>
    <col min="6" max="6" width="8.25" style="60" customWidth="1"/>
    <col min="7" max="7" width="7.375" style="60" customWidth="1"/>
    <col min="8" max="8" width="1.625" style="60" customWidth="1"/>
    <col min="9" max="9" width="5.625" style="60" customWidth="1"/>
    <col min="10" max="10" width="8" style="60" customWidth="1"/>
    <col min="11" max="11" width="7.375" style="60" customWidth="1"/>
    <col min="12" max="12" width="1.625" style="60" customWidth="1"/>
    <col min="13" max="13" width="5.625" style="60" customWidth="1"/>
    <col min="14" max="14" width="8" style="60" customWidth="1"/>
    <col min="15" max="15" width="6" style="60" customWidth="1"/>
    <col min="16" max="16" width="1.625" style="60" customWidth="1"/>
    <col min="17" max="17" width="5.625" style="60" customWidth="1"/>
    <col min="18" max="18" width="8" style="60" customWidth="1"/>
    <col min="19" max="19" width="5.875" style="60" customWidth="1"/>
    <col min="20" max="20" width="1.625" style="60" customWidth="1"/>
    <col min="21" max="21" width="5.625" style="60" customWidth="1"/>
    <col min="22" max="22" width="8" style="60" customWidth="1"/>
    <col min="23" max="23" width="6.125" style="60" customWidth="1"/>
    <col min="24" max="24" width="1.625" style="60" customWidth="1"/>
    <col min="25" max="25" width="5.625" style="60" customWidth="1"/>
    <col min="26" max="26" width="8" style="60" customWidth="1"/>
    <col min="27" max="27" width="0.5" style="60" customWidth="1"/>
    <col min="28" max="28" width="2.5" style="60" customWidth="1"/>
    <col min="29" max="16384" width="9" style="60"/>
  </cols>
  <sheetData>
    <row r="1" spans="1:28" s="221" customFormat="1" ht="15" customHeight="1">
      <c r="A1" s="1540" t="str">
        <f>市内河!A1</f>
        <v>令和3年</v>
      </c>
      <c r="B1" s="1540"/>
      <c r="C1" s="467" t="s">
        <v>232</v>
      </c>
      <c r="D1" s="1544">
        <f>市内河!$D$1</f>
        <v>0</v>
      </c>
      <c r="E1" s="1545"/>
      <c r="F1" s="1545"/>
      <c r="G1" s="1546"/>
      <c r="H1" s="1412" t="s">
        <v>245</v>
      </c>
      <c r="I1" s="1412"/>
      <c r="J1" s="1412"/>
      <c r="K1" s="1412"/>
      <c r="L1" s="1556" t="s">
        <v>370</v>
      </c>
      <c r="M1" s="1557"/>
      <c r="N1" s="1544">
        <f>市内河!$N$1</f>
        <v>0</v>
      </c>
      <c r="O1" s="1576"/>
      <c r="P1" s="1412" t="s">
        <v>371</v>
      </c>
      <c r="Q1" s="1412"/>
      <c r="R1" s="1451" t="s">
        <v>286</v>
      </c>
      <c r="S1" s="1311">
        <f>市内河!$R$1</f>
        <v>0</v>
      </c>
      <c r="T1" s="1441"/>
      <c r="U1" s="1579"/>
      <c r="V1" s="1492" t="s">
        <v>373</v>
      </c>
      <c r="W1" s="1450"/>
      <c r="X1" s="1450" t="s">
        <v>374</v>
      </c>
      <c r="Y1" s="1450"/>
      <c r="Z1" s="1450"/>
      <c r="AA1" s="71"/>
    </row>
    <row r="2" spans="1:28" s="221" customFormat="1" ht="18" customHeight="1">
      <c r="A2" s="476">
        <f>市内河!A2</f>
        <v>44348</v>
      </c>
      <c r="B2" s="469" t="s">
        <v>344</v>
      </c>
      <c r="C2" s="1457">
        <f>市内河!C2</f>
        <v>0</v>
      </c>
      <c r="D2" s="1458"/>
      <c r="E2" s="1458"/>
      <c r="F2" s="1458"/>
      <c r="G2" s="1458"/>
      <c r="H2" s="1458">
        <f>市内河!G2</f>
        <v>0</v>
      </c>
      <c r="I2" s="1458"/>
      <c r="J2" s="1458"/>
      <c r="K2" s="1458"/>
      <c r="L2" s="1438">
        <f>市内河!L2</f>
        <v>0</v>
      </c>
      <c r="M2" s="1438"/>
      <c r="N2" s="1438"/>
      <c r="O2" s="1438"/>
      <c r="P2" s="1446">
        <f>市内河!O2</f>
        <v>0</v>
      </c>
      <c r="Q2" s="1446"/>
      <c r="R2" s="1453"/>
      <c r="S2" s="1442"/>
      <c r="T2" s="1442"/>
      <c r="U2" s="1580"/>
      <c r="V2" s="1484">
        <f>市内河!U2</f>
        <v>0</v>
      </c>
      <c r="W2" s="1485"/>
      <c r="X2" s="1485">
        <f>市内河!W2</f>
        <v>0</v>
      </c>
      <c r="Y2" s="1485"/>
      <c r="Z2" s="1485"/>
      <c r="AA2" s="71"/>
      <c r="AB2" s="640"/>
    </row>
    <row r="3" spans="1:28" s="221" customFormat="1" ht="18" customHeight="1">
      <c r="A3" s="1456" t="s">
        <v>188</v>
      </c>
      <c r="B3" s="1456"/>
      <c r="C3" s="1459"/>
      <c r="D3" s="1460"/>
      <c r="E3" s="1460"/>
      <c r="F3" s="1460"/>
      <c r="G3" s="1460"/>
      <c r="H3" s="1460"/>
      <c r="I3" s="1460"/>
      <c r="J3" s="1460"/>
      <c r="K3" s="1543"/>
      <c r="L3" s="1438"/>
      <c r="M3" s="1438"/>
      <c r="N3" s="1438"/>
      <c r="O3" s="1438"/>
      <c r="P3" s="1491"/>
      <c r="Q3" s="1491"/>
      <c r="R3" s="607" t="s">
        <v>100</v>
      </c>
      <c r="S3" s="1501">
        <f>SUM(F23,J23,N23)</f>
        <v>0</v>
      </c>
      <c r="T3" s="1632"/>
      <c r="U3" s="1632"/>
      <c r="V3" s="1475" t="s">
        <v>372</v>
      </c>
      <c r="W3" s="1475"/>
      <c r="X3" s="1475"/>
      <c r="Y3" s="1475"/>
      <c r="Z3" s="1577"/>
    </row>
    <row r="4" spans="1:28" s="221" customFormat="1" ht="18" customHeight="1">
      <c r="A4" s="477"/>
      <c r="B4" s="477"/>
      <c r="C4" s="471" t="s">
        <v>264</v>
      </c>
      <c r="D4" s="1558">
        <f>市内河!D4</f>
        <v>0</v>
      </c>
      <c r="E4" s="1559"/>
      <c r="F4" s="1559"/>
      <c r="G4" s="1559"/>
      <c r="H4" s="1559"/>
      <c r="I4" s="1559"/>
      <c r="J4" s="1560"/>
      <c r="K4" s="1561" t="s">
        <v>114</v>
      </c>
      <c r="L4" s="1625"/>
      <c r="M4" s="1634">
        <f>市内河!N4</f>
        <v>0</v>
      </c>
      <c r="N4" s="1634"/>
      <c r="O4" s="1635"/>
      <c r="P4" s="1424" t="s">
        <v>341</v>
      </c>
      <c r="Q4" s="1425"/>
      <c r="R4" s="1565"/>
      <c r="S4" s="1633" t="s">
        <v>342</v>
      </c>
      <c r="T4" s="1565"/>
      <c r="U4" s="1565"/>
      <c r="V4" s="1636">
        <f>市内河!U4</f>
        <v>0</v>
      </c>
      <c r="W4" s="1637"/>
      <c r="X4" s="1637"/>
      <c r="Y4" s="1637"/>
      <c r="Z4" s="1638"/>
      <c r="AB4" s="641">
        <v>5</v>
      </c>
    </row>
    <row r="5" spans="1:28" s="221" customFormat="1" ht="18" customHeight="1">
      <c r="A5" s="480"/>
      <c r="B5" s="480"/>
      <c r="C5" s="474" t="s">
        <v>334</v>
      </c>
      <c r="D5" s="1471">
        <f>市内河!D5</f>
        <v>0</v>
      </c>
      <c r="E5" s="1471"/>
      <c r="F5" s="1564"/>
      <c r="G5" s="479" t="s">
        <v>348</v>
      </c>
      <c r="H5" s="1469">
        <f>市内河!H5</f>
        <v>0</v>
      </c>
      <c r="I5" s="1562"/>
      <c r="J5" s="1563"/>
      <c r="K5" s="1398" t="s">
        <v>115</v>
      </c>
      <c r="L5" s="1398"/>
      <c r="M5" s="1571">
        <f>市内河!N5</f>
        <v>0</v>
      </c>
      <c r="N5" s="1572"/>
      <c r="O5" s="1573"/>
      <c r="P5" s="1566"/>
      <c r="Q5" s="1567"/>
      <c r="R5" s="1568"/>
      <c r="S5" s="1486"/>
      <c r="T5" s="1569"/>
      <c r="U5" s="1569"/>
      <c r="V5" s="1639"/>
      <c r="W5" s="1640"/>
      <c r="X5" s="1640"/>
      <c r="Y5" s="1640"/>
      <c r="Z5" s="1641"/>
    </row>
    <row r="6" spans="1:28" ht="20.25" customHeight="1">
      <c r="A6" s="1134" t="s">
        <v>2</v>
      </c>
      <c r="B6" s="1172"/>
      <c r="C6" s="1140" t="s">
        <v>185</v>
      </c>
      <c r="D6" s="1606" t="s">
        <v>3</v>
      </c>
      <c r="E6" s="1607"/>
      <c r="F6" s="1137" t="s">
        <v>118</v>
      </c>
      <c r="G6" s="1136" t="s">
        <v>325</v>
      </c>
      <c r="H6" s="1606" t="s">
        <v>3</v>
      </c>
      <c r="I6" s="1607"/>
      <c r="J6" s="1137" t="s">
        <v>118</v>
      </c>
      <c r="K6" s="1136" t="s">
        <v>326</v>
      </c>
      <c r="L6" s="1339" t="s">
        <v>3</v>
      </c>
      <c r="M6" s="1612"/>
      <c r="N6" s="1137" t="s">
        <v>118</v>
      </c>
      <c r="O6" s="1138" t="s">
        <v>327</v>
      </c>
      <c r="P6" s="1339" t="s">
        <v>3</v>
      </c>
      <c r="Q6" s="1608"/>
      <c r="R6" s="1173" t="s">
        <v>118</v>
      </c>
      <c r="S6" s="1174" t="s">
        <v>328</v>
      </c>
      <c r="T6" s="1339" t="s">
        <v>3</v>
      </c>
      <c r="U6" s="1608"/>
      <c r="V6" s="1175" t="s">
        <v>118</v>
      </c>
      <c r="W6" s="1140" t="s">
        <v>4</v>
      </c>
      <c r="X6" s="1606" t="s">
        <v>3</v>
      </c>
      <c r="Y6" s="1610"/>
      <c r="Z6" s="1175" t="s">
        <v>118</v>
      </c>
      <c r="AA6" s="64"/>
      <c r="AB6" s="1395" t="s">
        <v>288</v>
      </c>
    </row>
    <row r="7" spans="1:28" ht="60" customHeight="1">
      <c r="A7" s="1536"/>
      <c r="B7" s="1628"/>
      <c r="C7" s="1152" t="s">
        <v>355</v>
      </c>
      <c r="D7" s="952" t="s">
        <v>11</v>
      </c>
      <c r="E7" s="2097">
        <v>13100</v>
      </c>
      <c r="F7" s="921"/>
      <c r="G7" s="1152" t="s">
        <v>468</v>
      </c>
      <c r="H7" s="1176" t="s">
        <v>554</v>
      </c>
      <c r="I7" s="1142"/>
      <c r="J7" s="788"/>
      <c r="K7" s="1152" t="s">
        <v>48</v>
      </c>
      <c r="L7" s="952"/>
      <c r="M7" s="2083">
        <v>1650</v>
      </c>
      <c r="N7" s="921"/>
      <c r="O7" s="333"/>
      <c r="P7" s="333"/>
      <c r="Q7" s="333"/>
      <c r="R7" s="333"/>
      <c r="S7" s="333"/>
      <c r="T7" s="360"/>
      <c r="U7" s="333"/>
      <c r="V7" s="361"/>
      <c r="W7" s="333"/>
      <c r="X7" s="333"/>
      <c r="Y7" s="333"/>
      <c r="Z7" s="362"/>
      <c r="AA7" s="62"/>
      <c r="AB7" s="1597"/>
    </row>
    <row r="8" spans="1:28" ht="20.25" customHeight="1">
      <c r="A8" s="1629" t="s">
        <v>49</v>
      </c>
      <c r="B8" s="1037" t="s">
        <v>50</v>
      </c>
      <c r="C8" s="1150" t="s">
        <v>51</v>
      </c>
      <c r="D8" s="952" t="s">
        <v>11</v>
      </c>
      <c r="E8" s="2097">
        <v>5500</v>
      </c>
      <c r="F8" s="921"/>
      <c r="G8" s="1177" t="s">
        <v>654</v>
      </c>
      <c r="H8" s="1178" t="s">
        <v>554</v>
      </c>
      <c r="I8" s="1179"/>
      <c r="J8" s="788"/>
      <c r="K8" s="1141" t="s">
        <v>51</v>
      </c>
      <c r="L8" s="1054"/>
      <c r="M8" s="1142">
        <v>2100</v>
      </c>
      <c r="N8" s="921"/>
      <c r="O8" s="361" t="s">
        <v>112</v>
      </c>
      <c r="P8" s="333"/>
      <c r="Q8" s="333"/>
      <c r="R8" s="333"/>
      <c r="S8" s="361" t="s">
        <v>112</v>
      </c>
      <c r="T8" s="360"/>
      <c r="U8" s="336"/>
      <c r="V8" s="363"/>
      <c r="W8" s="333"/>
      <c r="X8" s="333"/>
      <c r="Y8" s="333"/>
      <c r="Z8" s="364"/>
      <c r="AA8" s="61"/>
      <c r="AB8" s="1597"/>
    </row>
    <row r="9" spans="1:28" ht="20.25" customHeight="1">
      <c r="A9" s="1630"/>
      <c r="B9" s="1601" t="s">
        <v>52</v>
      </c>
      <c r="C9" s="1150" t="s">
        <v>189</v>
      </c>
      <c r="D9" s="952" t="s">
        <v>11</v>
      </c>
      <c r="E9" s="2097">
        <v>4900</v>
      </c>
      <c r="F9" s="921"/>
      <c r="G9" s="1180" t="s">
        <v>189</v>
      </c>
      <c r="H9" s="1181" t="s">
        <v>554</v>
      </c>
      <c r="I9" s="1182"/>
      <c r="J9" s="815"/>
      <c r="K9" s="1183" t="s">
        <v>189</v>
      </c>
      <c r="L9" s="1121"/>
      <c r="M9" s="1184">
        <v>1600</v>
      </c>
      <c r="N9" s="922"/>
      <c r="O9" s="361" t="s">
        <v>112</v>
      </c>
      <c r="P9" s="333"/>
      <c r="Q9" s="333"/>
      <c r="R9" s="333"/>
      <c r="S9" s="333"/>
      <c r="T9" s="360"/>
      <c r="U9" s="333"/>
      <c r="V9" s="361"/>
      <c r="W9" s="333"/>
      <c r="X9" s="333"/>
      <c r="Y9" s="333"/>
      <c r="Z9" s="364"/>
      <c r="AB9" s="1597"/>
    </row>
    <row r="10" spans="1:28" ht="20.25" customHeight="1">
      <c r="A10" s="1630"/>
      <c r="B10" s="1611"/>
      <c r="C10" s="1150" t="s">
        <v>394</v>
      </c>
      <c r="D10" s="952" t="s">
        <v>11</v>
      </c>
      <c r="E10" s="2097">
        <v>3250</v>
      </c>
      <c r="F10" s="921"/>
      <c r="G10" s="356"/>
      <c r="H10" s="348"/>
      <c r="I10" s="816"/>
      <c r="J10" s="817"/>
      <c r="K10" s="1150" t="s">
        <v>469</v>
      </c>
      <c r="L10" s="952" t="s">
        <v>11</v>
      </c>
      <c r="M10" s="1185">
        <v>600</v>
      </c>
      <c r="N10" s="901"/>
      <c r="O10" s="361" t="s">
        <v>112</v>
      </c>
      <c r="P10" s="333"/>
      <c r="Q10" s="333"/>
      <c r="R10" s="333"/>
      <c r="S10" s="333"/>
      <c r="T10" s="360"/>
      <c r="U10" s="333"/>
      <c r="V10" s="361"/>
      <c r="W10" s="333"/>
      <c r="X10" s="333"/>
      <c r="Y10" s="333"/>
      <c r="Z10" s="364"/>
      <c r="AB10" s="1597"/>
    </row>
    <row r="11" spans="1:28" ht="20.25" customHeight="1">
      <c r="A11" s="1630"/>
      <c r="B11" s="1186" t="s">
        <v>53</v>
      </c>
      <c r="C11" s="1150" t="s">
        <v>54</v>
      </c>
      <c r="D11" s="952" t="s">
        <v>9</v>
      </c>
      <c r="E11" s="2097">
        <v>2000</v>
      </c>
      <c r="F11" s="921"/>
      <c r="G11" s="357" t="s">
        <v>112</v>
      </c>
      <c r="H11" s="358"/>
      <c r="I11" s="333"/>
      <c r="J11" s="818"/>
      <c r="K11" s="359"/>
      <c r="L11" s="358"/>
      <c r="M11" s="381"/>
      <c r="N11" s="895"/>
      <c r="O11" s="333"/>
      <c r="P11" s="333"/>
      <c r="Q11" s="333"/>
      <c r="R11" s="333"/>
      <c r="S11" s="365"/>
      <c r="T11" s="336"/>
      <c r="U11" s="333"/>
      <c r="V11" s="336"/>
      <c r="W11" s="333"/>
      <c r="X11" s="333"/>
      <c r="Y11" s="333"/>
      <c r="Z11" s="364"/>
      <c r="AB11" s="1597"/>
    </row>
    <row r="12" spans="1:28" ht="20.25" customHeight="1">
      <c r="A12" s="1631"/>
      <c r="B12" s="954" t="s">
        <v>55</v>
      </c>
      <c r="C12" s="1150" t="s">
        <v>56</v>
      </c>
      <c r="D12" s="952" t="s">
        <v>9</v>
      </c>
      <c r="E12" s="2097">
        <v>2100</v>
      </c>
      <c r="F12" s="921"/>
      <c r="G12" s="357" t="s">
        <v>112</v>
      </c>
      <c r="H12" s="358"/>
      <c r="I12" s="381"/>
      <c r="J12" s="818"/>
      <c r="K12" s="334"/>
      <c r="L12" s="358"/>
      <c r="M12" s="381"/>
      <c r="N12" s="895"/>
      <c r="O12" s="333"/>
      <c r="P12" s="333"/>
      <c r="Q12" s="333"/>
      <c r="R12" s="333"/>
      <c r="S12" s="333"/>
      <c r="T12" s="360"/>
      <c r="U12" s="336"/>
      <c r="V12" s="363"/>
      <c r="W12" s="333"/>
      <c r="X12" s="333"/>
      <c r="Y12" s="333"/>
      <c r="Z12" s="364"/>
      <c r="AB12" s="1597"/>
    </row>
    <row r="13" spans="1:28" ht="20.25" customHeight="1">
      <c r="A13" s="1541" t="s">
        <v>57</v>
      </c>
      <c r="B13" s="1627"/>
      <c r="C13" s="1085" t="s">
        <v>471</v>
      </c>
      <c r="D13" s="952" t="s">
        <v>11</v>
      </c>
      <c r="E13" s="2097">
        <v>6100</v>
      </c>
      <c r="F13" s="921"/>
      <c r="G13" s="1177" t="s">
        <v>553</v>
      </c>
      <c r="H13" s="1178" t="s">
        <v>554</v>
      </c>
      <c r="I13" s="1187"/>
      <c r="J13" s="819"/>
      <c r="K13" s="1533" t="s">
        <v>470</v>
      </c>
      <c r="L13" s="1512" t="s">
        <v>11</v>
      </c>
      <c r="M13" s="1604">
        <v>1300</v>
      </c>
      <c r="N13" s="1620"/>
      <c r="O13" s="366" t="s">
        <v>112</v>
      </c>
      <c r="P13" s="366"/>
      <c r="Q13" s="366"/>
      <c r="R13" s="333"/>
      <c r="S13" s="331"/>
      <c r="T13" s="367"/>
      <c r="U13" s="336"/>
      <c r="V13" s="368"/>
      <c r="W13" s="333"/>
      <c r="X13" s="333"/>
      <c r="Y13" s="333"/>
      <c r="Z13" s="364"/>
      <c r="AA13" s="64"/>
      <c r="AB13" s="1597"/>
    </row>
    <row r="14" spans="1:28" ht="20.25" customHeight="1">
      <c r="A14" s="1549" t="s">
        <v>58</v>
      </c>
      <c r="B14" s="1598" t="s">
        <v>190</v>
      </c>
      <c r="C14" s="1085" t="s">
        <v>244</v>
      </c>
      <c r="D14" s="952" t="s">
        <v>11</v>
      </c>
      <c r="E14" s="2098">
        <v>2500</v>
      </c>
      <c r="F14" s="921"/>
      <c r="G14" s="379"/>
      <c r="H14" s="380"/>
      <c r="I14" s="381"/>
      <c r="J14" s="820"/>
      <c r="K14" s="1609"/>
      <c r="L14" s="1623"/>
      <c r="M14" s="1605"/>
      <c r="N14" s="1624"/>
      <c r="O14" s="333"/>
      <c r="P14" s="333"/>
      <c r="Q14" s="333"/>
      <c r="R14" s="333"/>
      <c r="S14" s="361" t="s">
        <v>112</v>
      </c>
      <c r="T14" s="333"/>
      <c r="U14" s="333"/>
      <c r="V14" s="333"/>
      <c r="W14" s="333"/>
      <c r="X14" s="333"/>
      <c r="Y14" s="333"/>
      <c r="Z14" s="364"/>
      <c r="AB14" s="1597"/>
    </row>
    <row r="15" spans="1:28" ht="20.25" customHeight="1">
      <c r="A15" s="1599"/>
      <c r="B15" s="1599"/>
      <c r="C15" s="1150" t="s">
        <v>239</v>
      </c>
      <c r="D15" s="1178" t="s">
        <v>683</v>
      </c>
      <c r="E15" s="2097"/>
      <c r="F15" s="921"/>
      <c r="G15" s="379"/>
      <c r="H15" s="332"/>
      <c r="I15" s="382"/>
      <c r="J15" s="821"/>
      <c r="K15" s="334"/>
      <c r="L15" s="332"/>
      <c r="M15" s="382"/>
      <c r="N15" s="895"/>
      <c r="O15" s="333"/>
      <c r="P15" s="333"/>
      <c r="Q15" s="336"/>
      <c r="R15" s="336"/>
      <c r="S15" s="333"/>
      <c r="T15" s="333"/>
      <c r="U15" s="336"/>
      <c r="V15" s="336"/>
      <c r="W15" s="333"/>
      <c r="X15" s="333"/>
      <c r="Y15" s="336"/>
      <c r="Z15" s="369"/>
      <c r="AA15" s="65"/>
      <c r="AB15" s="1597"/>
    </row>
    <row r="16" spans="1:28" ht="20.25" customHeight="1">
      <c r="A16" s="1600"/>
      <c r="B16" s="1600"/>
      <c r="C16" s="1150" t="s">
        <v>59</v>
      </c>
      <c r="D16" s="952" t="s">
        <v>9</v>
      </c>
      <c r="E16" s="2099">
        <v>650</v>
      </c>
      <c r="F16" s="921"/>
      <c r="G16" s="379"/>
      <c r="H16" s="332"/>
      <c r="I16" s="382"/>
      <c r="J16" s="821"/>
      <c r="K16" s="383"/>
      <c r="L16" s="339"/>
      <c r="M16" s="793"/>
      <c r="N16" s="895"/>
      <c r="O16" s="333"/>
      <c r="P16" s="333"/>
      <c r="Q16" s="336"/>
      <c r="R16" s="336"/>
      <c r="S16" s="333"/>
      <c r="T16" s="333"/>
      <c r="U16" s="336"/>
      <c r="V16" s="336"/>
      <c r="W16" s="333"/>
      <c r="X16" s="333"/>
      <c r="Y16" s="336"/>
      <c r="Z16" s="369"/>
      <c r="AA16" s="65"/>
      <c r="AB16" s="1597"/>
    </row>
    <row r="17" spans="1:28" ht="20.25" customHeight="1">
      <c r="A17" s="1549" t="s">
        <v>60</v>
      </c>
      <c r="B17" s="1601" t="s">
        <v>61</v>
      </c>
      <c r="C17" s="1150" t="s">
        <v>472</v>
      </c>
      <c r="D17" s="1054" t="s">
        <v>11</v>
      </c>
      <c r="E17" s="2097">
        <v>4050</v>
      </c>
      <c r="F17" s="921"/>
      <c r="G17" s="1177" t="s">
        <v>555</v>
      </c>
      <c r="H17" s="1178" t="s">
        <v>554</v>
      </c>
      <c r="I17" s="1187"/>
      <c r="J17" s="801"/>
      <c r="K17" s="1613" t="s">
        <v>596</v>
      </c>
      <c r="L17" s="1512" t="s">
        <v>11</v>
      </c>
      <c r="M17" s="1604">
        <v>1650</v>
      </c>
      <c r="N17" s="1620"/>
      <c r="O17" s="370" t="s">
        <v>112</v>
      </c>
      <c r="P17" s="333"/>
      <c r="Q17" s="336"/>
      <c r="R17" s="336"/>
      <c r="S17" s="371" t="s">
        <v>112</v>
      </c>
      <c r="T17" s="333"/>
      <c r="U17" s="336"/>
      <c r="V17" s="336"/>
      <c r="W17" s="372"/>
      <c r="X17" s="333"/>
      <c r="Y17" s="336"/>
      <c r="Z17" s="369"/>
      <c r="AA17" s="65"/>
      <c r="AB17" s="1597"/>
    </row>
    <row r="18" spans="1:28" ht="20.25" customHeight="1">
      <c r="A18" s="1599"/>
      <c r="B18" s="1602"/>
      <c r="C18" s="1150" t="s">
        <v>473</v>
      </c>
      <c r="D18" s="1054" t="s">
        <v>11</v>
      </c>
      <c r="E18" s="2097">
        <v>1950</v>
      </c>
      <c r="F18" s="921"/>
      <c r="G18" s="1188" t="s">
        <v>556</v>
      </c>
      <c r="H18" s="1178" t="s">
        <v>554</v>
      </c>
      <c r="I18" s="1189"/>
      <c r="J18" s="1190"/>
      <c r="K18" s="1614"/>
      <c r="L18" s="1616"/>
      <c r="M18" s="1618"/>
      <c r="N18" s="1621"/>
      <c r="O18" s="333"/>
      <c r="P18" s="333"/>
      <c r="Q18" s="333"/>
      <c r="R18" s="333"/>
      <c r="S18" s="333"/>
      <c r="T18" s="333"/>
      <c r="U18" s="333"/>
      <c r="V18" s="333"/>
      <c r="W18" s="333"/>
      <c r="X18" s="333"/>
      <c r="Y18" s="333"/>
      <c r="Z18" s="364"/>
      <c r="AA18" s="65"/>
      <c r="AB18" s="1597"/>
    </row>
    <row r="19" spans="1:28" ht="20.25" customHeight="1">
      <c r="A19" s="1599"/>
      <c r="B19" s="1602"/>
      <c r="C19" s="1150" t="s">
        <v>474</v>
      </c>
      <c r="D19" s="952" t="s">
        <v>11</v>
      </c>
      <c r="E19" s="2097">
        <v>200</v>
      </c>
      <c r="F19" s="921"/>
      <c r="G19" s="384"/>
      <c r="H19" s="385"/>
      <c r="I19" s="386"/>
      <c r="J19" s="381"/>
      <c r="K19" s="1614"/>
      <c r="L19" s="1616"/>
      <c r="M19" s="1618"/>
      <c r="N19" s="1621"/>
      <c r="O19" s="333"/>
      <c r="P19" s="333"/>
      <c r="Q19" s="333"/>
      <c r="R19" s="333"/>
      <c r="S19" s="333"/>
      <c r="T19" s="373"/>
      <c r="U19" s="333"/>
      <c r="V19" s="374"/>
      <c r="W19" s="374"/>
      <c r="X19" s="374"/>
      <c r="Y19" s="375"/>
      <c r="Z19" s="376"/>
      <c r="AB19" s="1597"/>
    </row>
    <row r="20" spans="1:28" ht="20.25" customHeight="1">
      <c r="A20" s="1599"/>
      <c r="B20" s="1603"/>
      <c r="C20" s="1085" t="s">
        <v>398</v>
      </c>
      <c r="D20" s="952" t="s">
        <v>11</v>
      </c>
      <c r="E20" s="2097">
        <v>750</v>
      </c>
      <c r="F20" s="921"/>
      <c r="G20" s="1177" t="s">
        <v>398</v>
      </c>
      <c r="H20" s="1178" t="s">
        <v>554</v>
      </c>
      <c r="I20" s="1187"/>
      <c r="J20" s="819"/>
      <c r="K20" s="1614"/>
      <c r="L20" s="1616"/>
      <c r="M20" s="1618"/>
      <c r="N20" s="1621"/>
      <c r="O20" s="333"/>
      <c r="P20" s="333"/>
      <c r="Q20" s="333"/>
      <c r="R20" s="333"/>
      <c r="S20" s="333"/>
      <c r="T20" s="373"/>
      <c r="U20" s="333"/>
      <c r="V20" s="374"/>
      <c r="W20" s="374"/>
      <c r="X20" s="374"/>
      <c r="Y20" s="375"/>
      <c r="Z20" s="376"/>
      <c r="AB20" s="1597"/>
    </row>
    <row r="21" spans="1:28" ht="20.25" customHeight="1">
      <c r="A21" s="1599"/>
      <c r="B21" s="1601" t="s">
        <v>105</v>
      </c>
      <c r="C21" s="1150" t="s">
        <v>62</v>
      </c>
      <c r="D21" s="952" t="s">
        <v>11</v>
      </c>
      <c r="E21" s="2097">
        <v>2000</v>
      </c>
      <c r="F21" s="921"/>
      <c r="G21" s="387" t="s">
        <v>112</v>
      </c>
      <c r="H21" s="332"/>
      <c r="I21" s="381"/>
      <c r="J21" s="790"/>
      <c r="K21" s="1615"/>
      <c r="L21" s="1617"/>
      <c r="M21" s="1619"/>
      <c r="N21" s="1622"/>
      <c r="O21" s="333"/>
      <c r="P21" s="333"/>
      <c r="Q21" s="333"/>
      <c r="R21" s="333"/>
      <c r="S21" s="361" t="s">
        <v>112</v>
      </c>
      <c r="T21" s="333"/>
      <c r="U21" s="333"/>
      <c r="V21" s="333"/>
      <c r="W21" s="333"/>
      <c r="X21" s="333"/>
      <c r="Y21" s="333"/>
      <c r="Z21" s="364"/>
      <c r="AA21" s="67"/>
      <c r="AB21" s="1597"/>
    </row>
    <row r="22" spans="1:28" ht="20.25" customHeight="1" thickBot="1">
      <c r="A22" s="1626"/>
      <c r="B22" s="1626"/>
      <c r="C22" s="1191" t="s">
        <v>63</v>
      </c>
      <c r="D22" s="1163" t="s">
        <v>9</v>
      </c>
      <c r="E22" s="2100">
        <v>850</v>
      </c>
      <c r="F22" s="892"/>
      <c r="G22" s="388" t="s">
        <v>112</v>
      </c>
      <c r="H22" s="822"/>
      <c r="I22" s="810"/>
      <c r="J22" s="811"/>
      <c r="K22" s="389"/>
      <c r="L22" s="823"/>
      <c r="M22" s="824"/>
      <c r="N22" s="811"/>
      <c r="O22" s="377"/>
      <c r="P22" s="377"/>
      <c r="Q22" s="377"/>
      <c r="R22" s="377"/>
      <c r="S22" s="377"/>
      <c r="T22" s="377"/>
      <c r="U22" s="377"/>
      <c r="V22" s="377"/>
      <c r="W22" s="377"/>
      <c r="X22" s="377"/>
      <c r="Y22" s="377"/>
      <c r="Z22" s="378"/>
      <c r="AB22" s="1597"/>
    </row>
    <row r="23" spans="1:28" ht="20.25" customHeight="1" thickTop="1">
      <c r="A23" s="117" t="s">
        <v>187</v>
      </c>
      <c r="B23" s="166">
        <f>SUM(E23,I23,M23,Q23,U23,Y23)</f>
        <v>58800</v>
      </c>
      <c r="C23" s="117" t="s">
        <v>187</v>
      </c>
      <c r="D23" s="114"/>
      <c r="E23" s="825">
        <f>SUM(E7:E22)</f>
        <v>49900</v>
      </c>
      <c r="F23" s="893">
        <f>SUM(F7:F22)</f>
        <v>0</v>
      </c>
      <c r="G23" s="113" t="s">
        <v>187</v>
      </c>
      <c r="H23" s="167"/>
      <c r="I23" s="825">
        <f>SUM(I7:I22)</f>
        <v>0</v>
      </c>
      <c r="J23" s="896">
        <f>SUM(J7:J22)</f>
        <v>0</v>
      </c>
      <c r="K23" s="113" t="s">
        <v>187</v>
      </c>
      <c r="L23" s="825"/>
      <c r="M23" s="1171">
        <f>SUM(M7:M22)</f>
        <v>8900</v>
      </c>
      <c r="N23" s="896">
        <f>SUM(N7:N22)</f>
        <v>0</v>
      </c>
      <c r="O23" s="112"/>
      <c r="P23" s="165"/>
      <c r="Q23" s="138"/>
      <c r="R23" s="184"/>
      <c r="S23" s="117"/>
      <c r="T23" s="165"/>
      <c r="U23" s="138"/>
      <c r="V23" s="185"/>
      <c r="W23" s="117"/>
      <c r="X23" s="208"/>
      <c r="Y23" s="138"/>
      <c r="Z23" s="184"/>
      <c r="AB23" s="1597"/>
    </row>
    <row r="24" spans="1:28" ht="12" customHeight="1">
      <c r="A24" s="34" t="s">
        <v>479</v>
      </c>
      <c r="B24" s="38"/>
      <c r="C24" s="38"/>
      <c r="D24" s="38"/>
      <c r="E24" s="68"/>
      <c r="F24" s="38"/>
      <c r="G24" s="38"/>
      <c r="H24" s="38"/>
      <c r="I24" s="68"/>
      <c r="J24" s="38"/>
      <c r="M24" s="34" t="s">
        <v>108</v>
      </c>
      <c r="Q24" s="65"/>
    </row>
    <row r="25" spans="1:28" ht="12" customHeight="1">
      <c r="A25" s="34" t="s">
        <v>790</v>
      </c>
      <c r="B25" s="38"/>
      <c r="C25" s="38"/>
      <c r="D25" s="38"/>
      <c r="E25" s="68"/>
      <c r="F25" s="38"/>
      <c r="G25" s="38"/>
      <c r="H25" s="38"/>
      <c r="I25" s="68"/>
      <c r="J25" s="38"/>
      <c r="M25" s="34" t="s">
        <v>597</v>
      </c>
      <c r="Q25" s="65"/>
    </row>
    <row r="26" spans="1:28" ht="12" customHeight="1">
      <c r="A26" s="37" t="s">
        <v>405</v>
      </c>
      <c r="B26" s="38"/>
      <c r="C26" s="38"/>
      <c r="D26" s="38"/>
      <c r="E26" s="38"/>
      <c r="F26" s="38"/>
      <c r="G26" s="38"/>
      <c r="H26" s="38"/>
      <c r="I26" s="38"/>
      <c r="J26" s="38"/>
      <c r="L26" s="826"/>
      <c r="M26" s="34" t="s">
        <v>725</v>
      </c>
      <c r="N26" s="826"/>
      <c r="O26" s="826"/>
      <c r="P26" s="826"/>
      <c r="Q26" s="826"/>
      <c r="R26" s="826"/>
      <c r="S26" s="826"/>
      <c r="T26" s="826"/>
      <c r="U26" s="826"/>
      <c r="V26" s="826"/>
      <c r="W26" s="20"/>
      <c r="X26" s="20"/>
      <c r="Y26" s="20"/>
      <c r="AA26" s="20"/>
      <c r="AB26" s="826"/>
    </row>
    <row r="27" spans="1:28" ht="12" customHeight="1">
      <c r="A27" s="37" t="s">
        <v>501</v>
      </c>
      <c r="B27" s="38"/>
      <c r="M27" s="34" t="s">
        <v>500</v>
      </c>
      <c r="V27" s="32"/>
      <c r="W27" s="595"/>
      <c r="X27" s="595"/>
      <c r="Y27" s="595"/>
      <c r="Z27" s="595"/>
      <c r="AA27" s="595"/>
      <c r="AB27" s="32"/>
    </row>
    <row r="28" spans="1:28" ht="12" customHeight="1">
      <c r="A28" s="245"/>
      <c r="B28" s="38"/>
      <c r="K28" s="34"/>
      <c r="M28" s="34"/>
      <c r="V28" s="32"/>
      <c r="W28" s="595"/>
      <c r="X28" s="595"/>
      <c r="Y28" s="595"/>
      <c r="Z28" s="595"/>
      <c r="AA28" s="595"/>
      <c r="AB28" s="32"/>
    </row>
    <row r="29" spans="1:28">
      <c r="A29" s="245" t="s">
        <v>498</v>
      </c>
      <c r="W29" s="1257" t="s">
        <v>484</v>
      </c>
      <c r="X29" s="1257"/>
      <c r="Y29" s="1257"/>
      <c r="Z29" s="1257"/>
    </row>
    <row r="30" spans="1:28">
      <c r="A30" s="34" t="s">
        <v>499</v>
      </c>
      <c r="W30" s="1257"/>
      <c r="X30" s="1257"/>
      <c r="Y30" s="1257"/>
      <c r="Z30" s="1257"/>
    </row>
    <row r="31" spans="1:28" ht="17.100000000000001" customHeight="1">
      <c r="W31" s="1302" t="s">
        <v>488</v>
      </c>
      <c r="X31" s="1302"/>
      <c r="Y31" s="1302"/>
      <c r="Z31" s="1302"/>
    </row>
    <row r="32" spans="1:28" ht="17.100000000000001" customHeight="1"/>
    <row r="37" spans="2:2">
      <c r="B37" s="64"/>
    </row>
  </sheetData>
  <mergeCells count="57">
    <mergeCell ref="V4:Z5"/>
    <mergeCell ref="V3:Z3"/>
    <mergeCell ref="V1:W1"/>
    <mergeCell ref="X1:Z1"/>
    <mergeCell ref="V2:W2"/>
    <mergeCell ref="X2:Z2"/>
    <mergeCell ref="P5:R5"/>
    <mergeCell ref="S5:U5"/>
    <mergeCell ref="S4:U4"/>
    <mergeCell ref="P1:Q1"/>
    <mergeCell ref="N1:O1"/>
    <mergeCell ref="L2:O3"/>
    <mergeCell ref="P4:R4"/>
    <mergeCell ref="R1:R2"/>
    <mergeCell ref="P2:Q3"/>
    <mergeCell ref="M4:O4"/>
    <mergeCell ref="L1:M1"/>
    <mergeCell ref="M5:O5"/>
    <mergeCell ref="K5:L5"/>
    <mergeCell ref="A1:B1"/>
    <mergeCell ref="A3:B3"/>
    <mergeCell ref="C2:G3"/>
    <mergeCell ref="D1:G1"/>
    <mergeCell ref="S3:U3"/>
    <mergeCell ref="H2:K3"/>
    <mergeCell ref="S1:U2"/>
    <mergeCell ref="A17:A22"/>
    <mergeCell ref="B21:B22"/>
    <mergeCell ref="D6:E6"/>
    <mergeCell ref="A13:B13"/>
    <mergeCell ref="A7:B7"/>
    <mergeCell ref="A14:A16"/>
    <mergeCell ref="A8:A12"/>
    <mergeCell ref="N17:N21"/>
    <mergeCell ref="L13:L14"/>
    <mergeCell ref="N13:N14"/>
    <mergeCell ref="H5:J5"/>
    <mergeCell ref="H1:K1"/>
    <mergeCell ref="D4:J4"/>
    <mergeCell ref="D5:F5"/>
    <mergeCell ref="K4:L4"/>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s>
  <phoneticPr fontId="3"/>
  <conditionalFormatting sqref="V12:V13 N15:N17 J7:J8 N7:N13 N22 F7:F23 J10:J12 J21:J23">
    <cfRule type="expression" dxfId="50" priority="2" stopIfTrue="1">
      <formula>E7&lt;F7</formula>
    </cfRule>
  </conditionalFormatting>
  <conditionalFormatting sqref="N23">
    <cfRule type="expression" dxfId="49" priority="4" stopIfTrue="1">
      <formula>M23&lt;N23</formula>
    </cfRule>
  </conditionalFormatting>
  <conditionalFormatting sqref="J13:J17">
    <cfRule type="expression" dxfId="48"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xr:uid="{00000000-0002-0000-0700-000000000000}"/>
  </dataValidations>
  <printOptions horizontalCentered="1"/>
  <pageMargins left="0.39370078740157483" right="0" top="0.39370078740157483" bottom="0" header="0.51181102362204722" footer="0.19685039370078741"/>
  <pageSetup paperSize="9" scale="97"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表紙</vt:lpstr>
      <vt:lpstr>0601改定地区</vt:lpstr>
      <vt:lpstr>免責について </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石巻PP部数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lpstr>'免責について '!Print_Area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AMS1</cp:lastModifiedBy>
  <cp:lastPrinted>2021-01-16T01:59:47Z</cp:lastPrinted>
  <dcterms:created xsi:type="dcterms:W3CDTF">1998-04-27T23:55:54Z</dcterms:created>
  <dcterms:modified xsi:type="dcterms:W3CDTF">2021-05-17T01:11:13Z</dcterms:modified>
</cp:coreProperties>
</file>